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20895" windowHeight="10170"/>
  </bookViews>
  <sheets>
    <sheet name="ตัวอย่างวิชาการ" sheetId="1" r:id="rId1"/>
    <sheet name="Sheet2" sheetId="2" r:id="rId2"/>
    <sheet name="Sheet3" sheetId="3" r:id="rId3"/>
  </sheets>
  <definedNames>
    <definedName name="_GoBack" localSheetId="0">ตัวอย่างวิชาการ!$A$2</definedName>
  </definedNames>
  <calcPr calcId="145621"/>
</workbook>
</file>

<file path=xl/calcChain.xml><?xml version="1.0" encoding="utf-8"?>
<calcChain xmlns="http://schemas.openxmlformats.org/spreadsheetml/2006/main">
  <c r="D198" i="1" l="1"/>
  <c r="E198" i="1" s="1"/>
  <c r="E137" i="1"/>
  <c r="E140" i="1" s="1"/>
  <c r="E129" i="1"/>
  <c r="E132" i="1" s="1"/>
  <c r="D120" i="1"/>
  <c r="D123" i="1" s="1"/>
  <c r="F112" i="1"/>
  <c r="F115" i="1" s="1"/>
  <c r="E103" i="1"/>
  <c r="E102" i="1"/>
  <c r="E95" i="1"/>
  <c r="E94" i="1"/>
  <c r="E87" i="1"/>
  <c r="E86" i="1"/>
  <c r="E78" i="1"/>
  <c r="E77" i="1"/>
  <c r="E68" i="1"/>
  <c r="E67" i="1"/>
  <c r="F61" i="1"/>
  <c r="F60" i="1"/>
  <c r="F59" i="1"/>
  <c r="F51" i="1"/>
  <c r="F50" i="1"/>
  <c r="F47" i="1"/>
  <c r="F46" i="1"/>
  <c r="F42" i="1"/>
  <c r="F17" i="1"/>
  <c r="F26" i="1"/>
  <c r="F25" i="1"/>
  <c r="F22" i="1"/>
  <c r="F21" i="1"/>
  <c r="E147" i="1"/>
  <c r="E149" i="1" s="1"/>
  <c r="D196" i="1" s="1"/>
  <c r="E196" i="1" s="1"/>
  <c r="E156" i="1"/>
  <c r="D197" i="1" s="1"/>
  <c r="E197" i="1" s="1"/>
  <c r="C188" i="1"/>
  <c r="C187" i="1"/>
  <c r="C184" i="1"/>
  <c r="C181" i="1"/>
  <c r="C178" i="1"/>
  <c r="C175" i="1"/>
  <c r="C172" i="1"/>
  <c r="C169" i="1"/>
  <c r="F43" i="1"/>
  <c r="F18" i="1"/>
  <c r="E80" i="1" l="1"/>
  <c r="F62" i="1"/>
  <c r="E89" i="1"/>
  <c r="E105" i="1"/>
  <c r="C190" i="1"/>
  <c r="D199" i="1" s="1"/>
  <c r="E199" i="1" s="1"/>
  <c r="F28" i="1"/>
  <c r="D195" i="1" s="1"/>
  <c r="E97" i="1"/>
  <c r="E70" i="1"/>
  <c r="F53" i="1"/>
  <c r="E195" i="1" l="1"/>
  <c r="D200" i="1"/>
  <c r="E200" i="1" s="1"/>
</calcChain>
</file>

<file path=xl/sharedStrings.xml><?xml version="1.0" encoding="utf-8"?>
<sst xmlns="http://schemas.openxmlformats.org/spreadsheetml/2006/main" count="336" uniqueCount="115">
  <si>
    <t>แบบฟอร์มรายละเอียดภาระงานของอาจารย์ (สายวิชาการ)</t>
  </si>
  <si>
    <t>ชื่อตำแหน่ง / ประเภท</t>
  </si>
  <si>
    <t>คุณวุฒิ (สาขา)</t>
  </si>
  <si>
    <t>งบประมาณในการจ้าง</t>
  </si>
  <si>
    <t>สังกัดหน่วยงาน</t>
  </si>
  <si>
    <t>รหัสวิชา</t>
  </si>
  <si>
    <t>ชื่อวิชา</t>
  </si>
  <si>
    <t>(วิชาเดิม / วิชาใหม่)</t>
  </si>
  <si>
    <t>จำนวน</t>
  </si>
  <si>
    <t>หน่วยกิต</t>
  </si>
  <si>
    <t>จำนวนนิสิต / ระบบ</t>
  </si>
  <si>
    <t>ชั่วโมง</t>
  </si>
  <si>
    <t>ที่สอน</t>
  </si>
  <si>
    <t>หน่วย</t>
  </si>
  <si>
    <t>ภาระงาน</t>
  </si>
  <si>
    <t>ภาคเรียนที่ /</t>
  </si>
  <si>
    <t>ปีการศึกษา</t>
  </si>
  <si>
    <t>(1)  ระดับปริญญาตรี</t>
  </si>
  <si>
    <t>...</t>
  </si>
  <si>
    <t>(2)  ระดับปริญญาโท</t>
  </si>
  <si>
    <t>(3)  ระดับปริญญาเอก</t>
  </si>
  <si>
    <t>รวมภาระงาน</t>
  </si>
  <si>
    <t>หน่วยภาระงาน</t>
  </si>
  <si>
    <t xml:space="preserve">  </t>
  </si>
  <si>
    <t>จำนวน หน่วยกิต</t>
  </si>
  <si>
    <t>จำนวนนิสิต /</t>
  </si>
  <si>
    <t>ระดับ / ระบบ</t>
  </si>
  <si>
    <t>ภาคเรียน /</t>
  </si>
  <si>
    <t>ชื่อเรื่อง / วิชา</t>
  </si>
  <si>
    <t>หน้าที่</t>
  </si>
  <si>
    <t>จำนวนนิสิตที่</t>
  </si>
  <si>
    <t>ควบคุมการฝึกงาน/ฝึกสอน</t>
  </si>
  <si>
    <t>ชื่อเรื่อง (ชื่อนิสิต)</t>
  </si>
  <si>
    <t>ชื่อเรื่อง/วิชา</t>
  </si>
  <si>
    <t>สาขา</t>
  </si>
  <si>
    <t>ชั้นปี</t>
  </si>
  <si>
    <t>จำนวนนิสิต</t>
  </si>
  <si>
    <t>อาจารย์ที่ปรึกษากิจกรรมนิสิต / หอพัก</t>
  </si>
  <si>
    <t>ชื่อสาขา</t>
  </si>
  <si>
    <t>นิสิต</t>
  </si>
  <si>
    <t>2) ภาระงานด้านวิจัย</t>
  </si>
  <si>
    <t>ชื่อโครงการวิจัย</t>
  </si>
  <si>
    <t>ระยะเวลา</t>
  </si>
  <si>
    <t>จำนวนงบประมาณ/</t>
  </si>
  <si>
    <t>แหล่งทุน</t>
  </si>
  <si>
    <t>3) ภาระงานด้านทำนุบำรุงศิลปวัฒนธรรมและบริการวิชาการต่อสังคม</t>
  </si>
  <si>
    <t>ชื่อโครงการ /</t>
  </si>
  <si>
    <t>การบริการวิชาการอื่นๆ</t>
  </si>
  <si>
    <t>4) ภาระงานในการพัฒนาตนเอง</t>
  </si>
  <si>
    <t>ชื่อโครงการ/กิจกรรมในการพัฒนาตนเอง</t>
  </si>
  <si>
    <t>5) ผลงานทางวิชาการ</t>
  </si>
  <si>
    <t>ชื่อผลงานทางวิชาการ</t>
  </si>
  <si>
    <t>5.1  เอกสารประกอบการสอน</t>
  </si>
  <si>
    <t>5.2 เอกสารคำสอน</t>
  </si>
  <si>
    <t>5.3 ตำรา</t>
  </si>
  <si>
    <t>5.4 สื่อการสอน</t>
  </si>
  <si>
    <t>5.5 งานประดิษฐ์ / งานออกแบบ</t>
  </si>
  <si>
    <t>5.6 บทความทางวิชาการ / งานวิจัยที่ตีพิมพ์</t>
  </si>
  <si>
    <t>5.7 ผลงานวิชาการที่นำเสนอที่ประชุมวิชาการ</t>
  </si>
  <si>
    <t>สรุปภาระงาน</t>
  </si>
  <si>
    <t>1) ภาระงานด้านการสอน</t>
  </si>
  <si>
    <t>รวมหน่วยภาระงาน</t>
  </si>
  <si>
    <t>หน่วยภาระงานเฉลี่ย/สัปดาห์</t>
  </si>
  <si>
    <t>ลงชื่อ …………………………………………………...</t>
  </si>
  <si>
    <t>(                                          )</t>
  </si>
  <si>
    <t>ตำแหน่ง .........................................................</t>
  </si>
  <si>
    <t>ผู้ให้ข้อมูล</t>
  </si>
  <si>
    <t>คณะแพทยศาสตร์  มหาวิทยาลัยมหาสารคาม</t>
  </si>
  <si>
    <t>วิชาใหม่</t>
  </si>
  <si>
    <t>วิชาเดิม</t>
  </si>
  <si>
    <t xml:space="preserve"> 1/2558</t>
  </si>
  <si>
    <t xml:space="preserve"> -ตัวอย่าง-</t>
  </si>
  <si>
    <t>อาจารย์</t>
  </si>
  <si>
    <t>ปริญญาโท - เอก</t>
  </si>
  <si>
    <t>บาทต่อเดือน</t>
  </si>
  <si>
    <t>แพทยศาสตร์</t>
  </si>
  <si>
    <r>
      <t xml:space="preserve">     1.1 การสอนภาคบรรยาย </t>
    </r>
    <r>
      <rPr>
        <sz val="16"/>
        <color rgb="FFFF0000"/>
        <rFont val="TH SarabunPSK"/>
        <family val="2"/>
      </rPr>
      <t>(หน่วยกิต x หน่วยภาระงาน x จำนวนชั่วโมงที่สอน)</t>
    </r>
  </si>
  <si>
    <r>
      <t xml:space="preserve">     1.2 การสอนภาคปฏิบัติ </t>
    </r>
    <r>
      <rPr>
        <sz val="16"/>
        <color rgb="FFFF0000"/>
        <rFont val="TH SarabunPSK"/>
        <family val="2"/>
      </rPr>
      <t>(หน่วยกิต x หน่วยภาระงาน x จำนวนชั่วโมงที่สอน)</t>
    </r>
  </si>
  <si>
    <r>
      <t xml:space="preserve">     1.3  การสอนเสริม (50 คน/กลุ่ม)</t>
    </r>
    <r>
      <rPr>
        <sz val="16"/>
        <color rgb="FFFF0000"/>
        <rFont val="TH SarabunPSK"/>
        <family val="2"/>
      </rPr>
      <t xml:space="preserve"> (หน่วยกิต x หน่วยภาระงาน x จำนวนชั่วโมงที่สอน)</t>
    </r>
  </si>
  <si>
    <t>ชื่อผลงาน</t>
  </si>
  <si>
    <t>ในประเทศ</t>
  </si>
  <si>
    <t>ต่างประเทศ</t>
  </si>
  <si>
    <t>ชื่อโครงการ</t>
  </si>
  <si>
    <t>7 ชั่วโมง</t>
  </si>
  <si>
    <r>
      <t xml:space="preserve">3) ภาระงานด้านทำนุบำรุงศิลปวัฒนธรรมและบริการวิชาการต่อสังคม  </t>
    </r>
    <r>
      <rPr>
        <b/>
        <sz val="16"/>
        <color rgb="FFFF0000"/>
        <rFont val="TH SarabunPSK"/>
        <family val="2"/>
      </rPr>
      <t>(คิดตามปฏิบัติจริง)</t>
    </r>
  </si>
  <si>
    <r>
      <t xml:space="preserve">4) ภาระงานในการพัฒนาตนเอง  </t>
    </r>
    <r>
      <rPr>
        <b/>
        <sz val="16"/>
        <color rgb="FFFF0000"/>
        <rFont val="TH SarabunPSK"/>
        <family val="2"/>
      </rPr>
      <t>(คิดตามปฏิบัติจริง)</t>
    </r>
  </si>
  <si>
    <r>
      <t xml:space="preserve">5) ผลงานทางวิชาการ </t>
    </r>
    <r>
      <rPr>
        <b/>
        <sz val="16"/>
        <color rgb="FFFF0000"/>
        <rFont val="TH SarabunPSK"/>
        <family val="2"/>
      </rPr>
      <t>(หน่วยภาระงาน x จำนวนชั่วโมงที่สอน x จำนวนผลงาน)</t>
    </r>
  </si>
  <si>
    <t>หัวหน้า</t>
  </si>
  <si>
    <r>
      <t xml:space="preserve">2) ภาระงานด้านวิจัย </t>
    </r>
    <r>
      <rPr>
        <b/>
        <sz val="16"/>
        <color rgb="FFFF0000"/>
        <rFont val="TH SarabunPSK"/>
        <family val="2"/>
      </rPr>
      <t>(หน่วยภาระงาน x จำนวนชั่วโมง)</t>
    </r>
  </si>
  <si>
    <t>ชื่อวิจัย</t>
  </si>
  <si>
    <r>
      <t xml:space="preserve">1) ภาระงานด้านการสอน (ระดับปริญญาตรี/โท/เอก) </t>
    </r>
    <r>
      <rPr>
        <b/>
        <sz val="14"/>
        <color rgb="FFFF0000"/>
        <rFont val="TH SarabunPSK"/>
        <family val="2"/>
      </rPr>
      <t>(จำนวนชั่วโมงที่สอน 1 ภาคการศึกษาคิด 15 ชั่วโมง ทั้งปีการศึกษาคิด 30 ชั่วโมง)</t>
    </r>
  </si>
  <si>
    <t>อัตราที่  1</t>
  </si>
  <si>
    <t>ชื่อเรื่อง</t>
  </si>
  <si>
    <t>ที่ปรึกษาหลัก</t>
  </si>
  <si>
    <t>ที่ปรึกษารอง</t>
  </si>
  <si>
    <t>ชั่วโมงที่สอน</t>
  </si>
  <si>
    <r>
      <t xml:space="preserve">     1.5  การควบคุมการฝึกงาน / ฝึกสอน </t>
    </r>
    <r>
      <rPr>
        <sz val="16"/>
        <color rgb="FFFF0000"/>
        <rFont val="TH SarabunPSK"/>
        <family val="2"/>
      </rPr>
      <t>(หน่วยภาระงาน x จำนวนชั่วโมงที่สอน)</t>
    </r>
  </si>
  <si>
    <r>
      <t xml:space="preserve">     1.4  การควบคุมการสัมมนา </t>
    </r>
    <r>
      <rPr>
        <sz val="16"/>
        <color rgb="FFFF0000"/>
        <rFont val="TH SarabunPSK"/>
        <family val="2"/>
      </rPr>
      <t>(หน่วยภาระงาน x จำนวนชั่วโมงที่สอน)</t>
    </r>
  </si>
  <si>
    <t>อาจารย์ผู้ประสานงานหลัก</t>
  </si>
  <si>
    <t>อาจารย์นิเทศก์</t>
  </si>
  <si>
    <r>
      <t xml:space="preserve">     1.6  ที่ปรึกษาโครงการวิทยานิพนธ์  (ปริญญาตรี)  </t>
    </r>
    <r>
      <rPr>
        <sz val="16"/>
        <color rgb="FFFF0000"/>
        <rFont val="TH SarabunPSK"/>
        <family val="2"/>
      </rPr>
      <t>(หน่วยภาระงาน x จำนวนชั่วโมงที่สอน)</t>
    </r>
  </si>
  <si>
    <t>ที่ปรึกษาร่วม</t>
  </si>
  <si>
    <t>กก/น.ส. ไก่</t>
  </si>
  <si>
    <t>ขข/น.ส. ไข่</t>
  </si>
  <si>
    <r>
      <t xml:space="preserve">     1.7  ที่ปรึกษาโครงการวิทยานิพนธ์  (ปริญญาโทและเอก) </t>
    </r>
    <r>
      <rPr>
        <sz val="16"/>
        <color rgb="FFFF0000"/>
        <rFont val="TH SarabunPSK"/>
        <family val="2"/>
      </rPr>
      <t>(หน่วยภาระงาน x จำนวนชั่วโมงที่สอน)</t>
    </r>
  </si>
  <si>
    <r>
      <t xml:space="preserve">     1.8 ที่ปรึกษาการค้นคว้าอิสระ  </t>
    </r>
    <r>
      <rPr>
        <sz val="16"/>
        <color rgb="FFFF0000"/>
        <rFont val="TH SarabunPSK"/>
        <family val="2"/>
      </rPr>
      <t>(หน่วยภาระงาน x จำนวนชั่วโมงที่สอน)</t>
    </r>
  </si>
  <si>
    <t>พ.บ.</t>
  </si>
  <si>
    <t>หอพัก 1</t>
  </si>
  <si>
    <r>
      <t xml:space="preserve">     1.9 อาจารย์ที่ปรึกษาทางด้านวิชาการ </t>
    </r>
    <r>
      <rPr>
        <sz val="16"/>
        <color rgb="FFFF0000"/>
        <rFont val="TH SarabunPSK"/>
        <family val="2"/>
      </rPr>
      <t>(หน่วยภาระงาน x จำนวนชั่วโมงที่สอน)</t>
    </r>
  </si>
  <si>
    <r>
      <t xml:space="preserve">     1.10 อาจารย์ที่ปรึกษาทางด้านกิจกรรมนิสิต/หอพัก (ให้ระบุว่าด้านใดหรือหอพักใด) </t>
    </r>
    <r>
      <rPr>
        <sz val="16"/>
        <color rgb="FFFF0000"/>
        <rFont val="TH SarabunPSK"/>
        <family val="2"/>
      </rPr>
      <t>(หน่วยภาระงาน x จำนวนชั่วโมงที่สอน)</t>
    </r>
  </si>
  <si>
    <r>
      <t xml:space="preserve">     1.11 ผู้ประสานงานรายวิชา (Course Director) </t>
    </r>
    <r>
      <rPr>
        <sz val="16"/>
        <color rgb="FFFF0000"/>
        <rFont val="TH SarabunPSK"/>
        <family val="2"/>
      </rPr>
      <t>(หน่วยภาระงาน x จำนวนชั่วโมงที่สอน)</t>
    </r>
  </si>
  <si>
    <t>เวชกิจ</t>
  </si>
  <si>
    <t>ชื่อสาขา / จำนวนนิสิต</t>
  </si>
  <si>
    <t>เวชกิจ / 38</t>
  </si>
  <si>
    <r>
      <t xml:space="preserve">     1.12 การตรวจงานและตรวจข้อสอบ  </t>
    </r>
    <r>
      <rPr>
        <sz val="16"/>
        <color rgb="FFFF0000"/>
        <rFont val="TH SarabunPSK"/>
        <family val="2"/>
      </rPr>
      <t>(0.01 x จำนวนนิสิต / จำนวนอาจารย์)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</si>
</sst>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u/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b/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2"/>
    </xf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2" xfId="0" applyFont="1" applyBorder="1"/>
    <xf numFmtId="0" fontId="5" fillId="0" borderId="3" xfId="0" applyFont="1" applyBorder="1"/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/>
    </xf>
    <xf numFmtId="0" fontId="5" fillId="0" borderId="2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0" borderId="4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top" wrapText="1"/>
    </xf>
    <xf numFmtId="187" fontId="2" fillId="0" borderId="1" xfId="1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zoomScaleNormal="100" workbookViewId="0">
      <selection activeCell="J194" sqref="J194"/>
    </sheetView>
  </sheetViews>
  <sheetFormatPr defaultRowHeight="21" x14ac:dyDescent="0.35"/>
  <cols>
    <col min="1" max="1" width="9.75" style="6" customWidth="1"/>
    <col min="2" max="2" width="31.875" style="6" customWidth="1"/>
    <col min="3" max="3" width="8.75" style="6" customWidth="1"/>
    <col min="4" max="4" width="9.375" style="6" customWidth="1"/>
    <col min="5" max="5" width="10.25" style="6" customWidth="1"/>
    <col min="6" max="6" width="9" style="6"/>
    <col min="7" max="7" width="12.25" style="6" customWidth="1"/>
    <col min="8" max="16384" width="9" style="6"/>
  </cols>
  <sheetData>
    <row r="1" spans="1:7" ht="26.25" x14ac:dyDescent="0.4">
      <c r="A1" s="54" t="s">
        <v>71</v>
      </c>
      <c r="B1" s="54"/>
      <c r="C1" s="54"/>
      <c r="D1" s="54"/>
      <c r="E1" s="54"/>
      <c r="F1" s="54"/>
      <c r="G1" s="54"/>
    </row>
    <row r="2" spans="1:7" x14ac:dyDescent="0.35">
      <c r="A2" s="53" t="s">
        <v>0</v>
      </c>
      <c r="B2" s="53"/>
      <c r="C2" s="53"/>
      <c r="D2" s="53"/>
      <c r="E2" s="53"/>
      <c r="F2" s="53"/>
      <c r="G2" s="53"/>
    </row>
    <row r="3" spans="1:7" x14ac:dyDescent="0.35">
      <c r="A3" s="53" t="s">
        <v>67</v>
      </c>
      <c r="B3" s="53"/>
      <c r="C3" s="53"/>
      <c r="D3" s="53"/>
      <c r="E3" s="53"/>
      <c r="F3" s="53"/>
      <c r="G3" s="53"/>
    </row>
    <row r="4" spans="1:7" x14ac:dyDescent="0.35">
      <c r="A4" s="1"/>
    </row>
    <row r="5" spans="1:7" x14ac:dyDescent="0.35">
      <c r="A5" s="56" t="s">
        <v>91</v>
      </c>
      <c r="B5" s="57"/>
      <c r="C5" s="57"/>
      <c r="D5" s="57"/>
      <c r="E5" s="57"/>
      <c r="F5" s="57"/>
      <c r="G5" s="58"/>
    </row>
    <row r="6" spans="1:7" ht="23.25" customHeight="1" x14ac:dyDescent="0.35">
      <c r="A6" s="55" t="s">
        <v>1</v>
      </c>
      <c r="B6" s="55"/>
      <c r="C6" s="11" t="s">
        <v>72</v>
      </c>
      <c r="D6" s="9"/>
      <c r="E6" s="9"/>
      <c r="F6" s="9"/>
      <c r="G6" s="10"/>
    </row>
    <row r="7" spans="1:7" ht="23.25" customHeight="1" x14ac:dyDescent="0.35">
      <c r="A7" s="55" t="s">
        <v>2</v>
      </c>
      <c r="B7" s="55"/>
      <c r="C7" s="11" t="s">
        <v>73</v>
      </c>
      <c r="D7" s="9"/>
      <c r="E7" s="9"/>
      <c r="F7" s="9"/>
      <c r="G7" s="10"/>
    </row>
    <row r="8" spans="1:7" ht="23.25" customHeight="1" x14ac:dyDescent="0.35">
      <c r="A8" s="55" t="s">
        <v>3</v>
      </c>
      <c r="B8" s="55"/>
      <c r="C8" s="28">
        <v>28500</v>
      </c>
      <c r="D8" s="29" t="s">
        <v>74</v>
      </c>
      <c r="E8" s="9"/>
      <c r="F8" s="9"/>
      <c r="G8" s="10"/>
    </row>
    <row r="9" spans="1:7" ht="23.25" customHeight="1" x14ac:dyDescent="0.35">
      <c r="A9" s="55" t="s">
        <v>4</v>
      </c>
      <c r="B9" s="55"/>
      <c r="C9" s="11" t="s">
        <v>75</v>
      </c>
      <c r="D9" s="9"/>
      <c r="E9" s="9"/>
      <c r="F9" s="9"/>
      <c r="G9" s="10"/>
    </row>
    <row r="10" spans="1:7" x14ac:dyDescent="0.35">
      <c r="A10" s="2"/>
    </row>
    <row r="11" spans="1:7" x14ac:dyDescent="0.35">
      <c r="A11" s="3" t="s">
        <v>90</v>
      </c>
    </row>
    <row r="12" spans="1:7" x14ac:dyDescent="0.35">
      <c r="A12" s="2" t="s">
        <v>76</v>
      </c>
    </row>
    <row r="13" spans="1:7" x14ac:dyDescent="0.35">
      <c r="A13" s="66" t="s">
        <v>5</v>
      </c>
      <c r="B13" s="18" t="s">
        <v>6</v>
      </c>
      <c r="C13" s="18" t="s">
        <v>8</v>
      </c>
      <c r="D13" s="66" t="s">
        <v>10</v>
      </c>
      <c r="E13" s="18" t="s">
        <v>8</v>
      </c>
      <c r="F13" s="18" t="s">
        <v>13</v>
      </c>
      <c r="G13" s="18" t="s">
        <v>15</v>
      </c>
    </row>
    <row r="14" spans="1:7" x14ac:dyDescent="0.35">
      <c r="A14" s="73"/>
      <c r="B14" s="19" t="s">
        <v>7</v>
      </c>
      <c r="C14" s="19" t="s">
        <v>9</v>
      </c>
      <c r="D14" s="73"/>
      <c r="E14" s="19" t="s">
        <v>11</v>
      </c>
      <c r="F14" s="19" t="s">
        <v>14</v>
      </c>
      <c r="G14" s="19" t="s">
        <v>16</v>
      </c>
    </row>
    <row r="15" spans="1:7" x14ac:dyDescent="0.35">
      <c r="A15" s="67"/>
      <c r="B15" s="20"/>
      <c r="C15" s="20"/>
      <c r="D15" s="67"/>
      <c r="E15" s="21" t="s">
        <v>12</v>
      </c>
      <c r="F15" s="20"/>
      <c r="G15" s="20"/>
    </row>
    <row r="16" spans="1:7" ht="21" customHeight="1" x14ac:dyDescent="0.35">
      <c r="A16" s="40" t="s">
        <v>17</v>
      </c>
      <c r="B16" s="38"/>
      <c r="C16" s="38"/>
      <c r="D16" s="38"/>
      <c r="E16" s="38"/>
      <c r="F16" s="38"/>
      <c r="G16" s="39"/>
    </row>
    <row r="17" spans="1:7" x14ac:dyDescent="0.35">
      <c r="A17" s="8">
        <v>11</v>
      </c>
      <c r="B17" s="7" t="s">
        <v>68</v>
      </c>
      <c r="C17" s="8">
        <v>2</v>
      </c>
      <c r="D17" s="8">
        <v>48</v>
      </c>
      <c r="E17" s="8">
        <v>15</v>
      </c>
      <c r="F17" s="8">
        <f>C17*4*E17</f>
        <v>120</v>
      </c>
      <c r="G17" s="27" t="s">
        <v>70</v>
      </c>
    </row>
    <row r="18" spans="1:7" x14ac:dyDescent="0.35">
      <c r="A18" s="8">
        <v>22</v>
      </c>
      <c r="B18" s="7" t="s">
        <v>69</v>
      </c>
      <c r="C18" s="8">
        <v>2</v>
      </c>
      <c r="D18" s="8">
        <v>48</v>
      </c>
      <c r="E18" s="8">
        <v>9</v>
      </c>
      <c r="F18" s="8">
        <f>C18*2*E18</f>
        <v>36</v>
      </c>
      <c r="G18" s="8" t="s">
        <v>70</v>
      </c>
    </row>
    <row r="19" spans="1:7" x14ac:dyDescent="0.35">
      <c r="A19" s="8"/>
      <c r="B19" s="7"/>
      <c r="C19" s="8"/>
      <c r="D19" s="8"/>
      <c r="E19" s="8"/>
      <c r="F19" s="8"/>
      <c r="G19" s="8"/>
    </row>
    <row r="20" spans="1:7" ht="21" customHeight="1" x14ac:dyDescent="0.35">
      <c r="A20" s="40" t="s">
        <v>19</v>
      </c>
      <c r="B20" s="38"/>
      <c r="C20" s="38"/>
      <c r="D20" s="38"/>
      <c r="E20" s="38"/>
      <c r="F20" s="38"/>
      <c r="G20" s="39"/>
    </row>
    <row r="21" spans="1:7" x14ac:dyDescent="0.35">
      <c r="A21" s="8">
        <v>33</v>
      </c>
      <c r="B21" s="7" t="s">
        <v>68</v>
      </c>
      <c r="C21" s="8">
        <v>2</v>
      </c>
      <c r="D21" s="8">
        <v>10</v>
      </c>
      <c r="E21" s="8">
        <v>15</v>
      </c>
      <c r="F21" s="8">
        <f>C21*5*E21</f>
        <v>150</v>
      </c>
      <c r="G21" s="27" t="s">
        <v>70</v>
      </c>
    </row>
    <row r="22" spans="1:7" x14ac:dyDescent="0.35">
      <c r="A22" s="8">
        <v>44</v>
      </c>
      <c r="B22" s="7" t="s">
        <v>69</v>
      </c>
      <c r="C22" s="8">
        <v>2</v>
      </c>
      <c r="D22" s="8">
        <v>10</v>
      </c>
      <c r="E22" s="8">
        <v>6</v>
      </c>
      <c r="F22" s="8">
        <f>C22*3*E22</f>
        <v>36</v>
      </c>
      <c r="G22" s="8" t="s">
        <v>70</v>
      </c>
    </row>
    <row r="23" spans="1:7" x14ac:dyDescent="0.35">
      <c r="A23" s="8"/>
      <c r="B23" s="7"/>
      <c r="C23" s="8"/>
      <c r="D23" s="7"/>
      <c r="E23" s="8"/>
      <c r="F23" s="8"/>
      <c r="G23" s="8"/>
    </row>
    <row r="24" spans="1:7" ht="21" customHeight="1" x14ac:dyDescent="0.35">
      <c r="A24" s="40" t="s">
        <v>20</v>
      </c>
      <c r="B24" s="38"/>
      <c r="C24" s="38"/>
      <c r="D24" s="38"/>
      <c r="E24" s="38"/>
      <c r="F24" s="38"/>
      <c r="G24" s="39"/>
    </row>
    <row r="25" spans="1:7" x14ac:dyDescent="0.35">
      <c r="A25" s="8">
        <v>55</v>
      </c>
      <c r="B25" s="7" t="s">
        <v>68</v>
      </c>
      <c r="C25" s="8">
        <v>2</v>
      </c>
      <c r="D25" s="8">
        <v>5</v>
      </c>
      <c r="E25" s="8">
        <v>15</v>
      </c>
      <c r="F25" s="8">
        <f>C25*6*E25</f>
        <v>180</v>
      </c>
      <c r="G25" s="27" t="s">
        <v>70</v>
      </c>
    </row>
    <row r="26" spans="1:7" x14ac:dyDescent="0.35">
      <c r="A26" s="8">
        <v>66</v>
      </c>
      <c r="B26" s="7" t="s">
        <v>69</v>
      </c>
      <c r="C26" s="8">
        <v>2</v>
      </c>
      <c r="D26" s="8">
        <v>5</v>
      </c>
      <c r="E26" s="8">
        <v>3</v>
      </c>
      <c r="F26" s="8">
        <f>C26*4*E26</f>
        <v>24</v>
      </c>
      <c r="G26" s="8" t="s">
        <v>70</v>
      </c>
    </row>
    <row r="27" spans="1:7" x14ac:dyDescent="0.35">
      <c r="A27" s="8"/>
      <c r="B27" s="7"/>
      <c r="C27" s="8"/>
      <c r="D27" s="7"/>
      <c r="E27" s="8"/>
      <c r="F27" s="8"/>
      <c r="G27" s="8"/>
    </row>
    <row r="28" spans="1:7" x14ac:dyDescent="0.35">
      <c r="A28" s="59" t="s">
        <v>21</v>
      </c>
      <c r="B28" s="59"/>
      <c r="C28" s="59"/>
      <c r="D28" s="59"/>
      <c r="E28" s="59"/>
      <c r="F28" s="15">
        <f>SUM(F17:F27)</f>
        <v>546</v>
      </c>
      <c r="G28" s="16" t="s">
        <v>22</v>
      </c>
    </row>
    <row r="29" spans="1:7" x14ac:dyDescent="0.35">
      <c r="A29" s="2" t="s">
        <v>23</v>
      </c>
    </row>
    <row r="30" spans="1:7" x14ac:dyDescent="0.35">
      <c r="A30" s="2"/>
    </row>
    <row r="31" spans="1:7" x14ac:dyDescent="0.35">
      <c r="A31" s="2"/>
    </row>
    <row r="32" spans="1:7" x14ac:dyDescent="0.35">
      <c r="A32" s="2"/>
    </row>
    <row r="33" spans="1:7" x14ac:dyDescent="0.35">
      <c r="A33" s="2"/>
    </row>
    <row r="34" spans="1:7" x14ac:dyDescent="0.35">
      <c r="A34" s="2"/>
    </row>
    <row r="35" spans="1:7" x14ac:dyDescent="0.35">
      <c r="A35" s="2"/>
    </row>
    <row r="36" spans="1:7" x14ac:dyDescent="0.35">
      <c r="A36" s="2"/>
    </row>
    <row r="37" spans="1:7" x14ac:dyDescent="0.35">
      <c r="A37" s="2" t="s">
        <v>77</v>
      </c>
    </row>
    <row r="38" spans="1:7" x14ac:dyDescent="0.35">
      <c r="A38" s="66" t="s">
        <v>5</v>
      </c>
      <c r="B38" s="18" t="s">
        <v>6</v>
      </c>
      <c r="C38" s="18" t="s">
        <v>8</v>
      </c>
      <c r="D38" s="66" t="s">
        <v>10</v>
      </c>
      <c r="E38" s="18" t="s">
        <v>8</v>
      </c>
      <c r="F38" s="18" t="s">
        <v>13</v>
      </c>
      <c r="G38" s="18" t="s">
        <v>15</v>
      </c>
    </row>
    <row r="39" spans="1:7" x14ac:dyDescent="0.35">
      <c r="A39" s="73"/>
      <c r="B39" s="19" t="s">
        <v>7</v>
      </c>
      <c r="C39" s="19" t="s">
        <v>9</v>
      </c>
      <c r="D39" s="73"/>
      <c r="E39" s="19" t="s">
        <v>11</v>
      </c>
      <c r="F39" s="19" t="s">
        <v>14</v>
      </c>
      <c r="G39" s="19" t="s">
        <v>16</v>
      </c>
    </row>
    <row r="40" spans="1:7" x14ac:dyDescent="0.35">
      <c r="A40" s="67"/>
      <c r="B40" s="20"/>
      <c r="C40" s="20"/>
      <c r="D40" s="67"/>
      <c r="E40" s="21" t="s">
        <v>12</v>
      </c>
      <c r="F40" s="20"/>
      <c r="G40" s="20"/>
    </row>
    <row r="41" spans="1:7" ht="21" customHeight="1" x14ac:dyDescent="0.35">
      <c r="A41" s="40" t="s">
        <v>17</v>
      </c>
      <c r="B41" s="41"/>
      <c r="C41" s="41"/>
      <c r="D41" s="41"/>
      <c r="E41" s="41"/>
      <c r="F41" s="41"/>
      <c r="G41" s="42"/>
    </row>
    <row r="42" spans="1:7" x14ac:dyDescent="0.35">
      <c r="A42" s="8">
        <v>11</v>
      </c>
      <c r="B42" s="7" t="s">
        <v>68</v>
      </c>
      <c r="C42" s="8">
        <v>2</v>
      </c>
      <c r="D42" s="8">
        <v>48</v>
      </c>
      <c r="E42" s="8">
        <v>15</v>
      </c>
      <c r="F42" s="8">
        <f>C42*2*E42</f>
        <v>60</v>
      </c>
      <c r="G42" s="27" t="s">
        <v>70</v>
      </c>
    </row>
    <row r="43" spans="1:7" x14ac:dyDescent="0.35">
      <c r="A43" s="8">
        <v>22</v>
      </c>
      <c r="B43" s="7" t="s">
        <v>69</v>
      </c>
      <c r="C43" s="8">
        <v>2</v>
      </c>
      <c r="D43" s="8">
        <v>48</v>
      </c>
      <c r="E43" s="8">
        <v>9</v>
      </c>
      <c r="F43" s="8">
        <f>C43*2*E43</f>
        <v>36</v>
      </c>
      <c r="G43" s="8" t="s">
        <v>70</v>
      </c>
    </row>
    <row r="44" spans="1:7" x14ac:dyDescent="0.35">
      <c r="A44" s="8"/>
      <c r="B44" s="7"/>
      <c r="C44" s="8"/>
      <c r="D44" s="7"/>
      <c r="E44" s="8"/>
      <c r="F44" s="8"/>
      <c r="G44" s="8"/>
    </row>
    <row r="45" spans="1:7" ht="21" customHeight="1" x14ac:dyDescent="0.35">
      <c r="A45" s="40" t="s">
        <v>19</v>
      </c>
      <c r="B45" s="41"/>
      <c r="C45" s="41"/>
      <c r="D45" s="41"/>
      <c r="E45" s="41"/>
      <c r="F45" s="41"/>
      <c r="G45" s="42"/>
    </row>
    <row r="46" spans="1:7" x14ac:dyDescent="0.35">
      <c r="A46" s="8">
        <v>33</v>
      </c>
      <c r="B46" s="7" t="s">
        <v>68</v>
      </c>
      <c r="C46" s="8">
        <v>2</v>
      </c>
      <c r="D46" s="8">
        <v>10</v>
      </c>
      <c r="E46" s="8">
        <v>15</v>
      </c>
      <c r="F46" s="8">
        <f>C46*3*E46</f>
        <v>90</v>
      </c>
      <c r="G46" s="27" t="s">
        <v>70</v>
      </c>
    </row>
    <row r="47" spans="1:7" x14ac:dyDescent="0.35">
      <c r="A47" s="8">
        <v>44</v>
      </c>
      <c r="B47" s="7" t="s">
        <v>69</v>
      </c>
      <c r="C47" s="8">
        <v>2</v>
      </c>
      <c r="D47" s="8">
        <v>10</v>
      </c>
      <c r="E47" s="8">
        <v>6</v>
      </c>
      <c r="F47" s="8">
        <f>C47*3*E47</f>
        <v>36</v>
      </c>
      <c r="G47" s="8" t="s">
        <v>70</v>
      </c>
    </row>
    <row r="48" spans="1:7" x14ac:dyDescent="0.35">
      <c r="A48" s="8"/>
      <c r="B48" s="7"/>
      <c r="C48" s="8"/>
      <c r="D48" s="7"/>
      <c r="E48" s="8"/>
      <c r="F48" s="8"/>
      <c r="G48" s="8"/>
    </row>
    <row r="49" spans="1:7" ht="21" customHeight="1" x14ac:dyDescent="0.35">
      <c r="A49" s="40" t="s">
        <v>20</v>
      </c>
      <c r="B49" s="41"/>
      <c r="C49" s="41"/>
      <c r="D49" s="41"/>
      <c r="E49" s="41"/>
      <c r="F49" s="41"/>
      <c r="G49" s="42"/>
    </row>
    <row r="50" spans="1:7" x14ac:dyDescent="0.35">
      <c r="A50" s="8">
        <v>55</v>
      </c>
      <c r="B50" s="7" t="s">
        <v>68</v>
      </c>
      <c r="C50" s="8">
        <v>2</v>
      </c>
      <c r="D50" s="8">
        <v>5</v>
      </c>
      <c r="E50" s="8">
        <v>15</v>
      </c>
      <c r="F50" s="8">
        <f>C50*4*E50</f>
        <v>120</v>
      </c>
      <c r="G50" s="27" t="s">
        <v>70</v>
      </c>
    </row>
    <row r="51" spans="1:7" x14ac:dyDescent="0.35">
      <c r="A51" s="8">
        <v>66</v>
      </c>
      <c r="B51" s="7" t="s">
        <v>69</v>
      </c>
      <c r="C51" s="8">
        <v>2</v>
      </c>
      <c r="D51" s="8">
        <v>5</v>
      </c>
      <c r="E51" s="8">
        <v>3</v>
      </c>
      <c r="F51" s="8">
        <f>C51*4*E51</f>
        <v>24</v>
      </c>
      <c r="G51" s="8" t="s">
        <v>70</v>
      </c>
    </row>
    <row r="52" spans="1:7" x14ac:dyDescent="0.35">
      <c r="A52" s="8"/>
      <c r="B52" s="7"/>
      <c r="C52" s="8"/>
      <c r="D52" s="7"/>
      <c r="E52" s="8"/>
      <c r="F52" s="8"/>
      <c r="G52" s="8"/>
    </row>
    <row r="53" spans="1:7" x14ac:dyDescent="0.35">
      <c r="A53" s="59" t="s">
        <v>21</v>
      </c>
      <c r="B53" s="59"/>
      <c r="C53" s="59"/>
      <c r="D53" s="59"/>
      <c r="E53" s="59"/>
      <c r="F53" s="15">
        <f>SUM(F42:F52)</f>
        <v>366</v>
      </c>
      <c r="G53" s="16" t="s">
        <v>22</v>
      </c>
    </row>
    <row r="54" spans="1:7" x14ac:dyDescent="0.35">
      <c r="A54" s="2"/>
    </row>
    <row r="55" spans="1:7" x14ac:dyDescent="0.35">
      <c r="A55" s="2" t="s">
        <v>78</v>
      </c>
    </row>
    <row r="56" spans="1:7" ht="37.5" x14ac:dyDescent="0.35">
      <c r="A56" s="66" t="s">
        <v>5</v>
      </c>
      <c r="B56" s="66" t="s">
        <v>6</v>
      </c>
      <c r="C56" s="66" t="s">
        <v>24</v>
      </c>
      <c r="D56" s="22" t="s">
        <v>25</v>
      </c>
      <c r="E56" s="18" t="s">
        <v>8</v>
      </c>
      <c r="F56" s="18" t="s">
        <v>13</v>
      </c>
      <c r="G56" s="18" t="s">
        <v>27</v>
      </c>
    </row>
    <row r="57" spans="1:7" ht="37.5" x14ac:dyDescent="0.35">
      <c r="A57" s="73"/>
      <c r="B57" s="73"/>
      <c r="C57" s="73"/>
      <c r="D57" s="23" t="s">
        <v>26</v>
      </c>
      <c r="E57" s="19" t="s">
        <v>11</v>
      </c>
      <c r="F57" s="19" t="s">
        <v>14</v>
      </c>
      <c r="G57" s="19" t="s">
        <v>16</v>
      </c>
    </row>
    <row r="58" spans="1:7" x14ac:dyDescent="0.35">
      <c r="A58" s="67"/>
      <c r="B58" s="67"/>
      <c r="C58" s="67"/>
      <c r="D58" s="20"/>
      <c r="E58" s="21" t="s">
        <v>12</v>
      </c>
      <c r="F58" s="20"/>
      <c r="G58" s="20"/>
    </row>
    <row r="59" spans="1:7" x14ac:dyDescent="0.35">
      <c r="A59" s="8">
        <v>11</v>
      </c>
      <c r="B59" s="43" t="s">
        <v>68</v>
      </c>
      <c r="C59" s="8">
        <v>2</v>
      </c>
      <c r="D59" s="8">
        <v>48</v>
      </c>
      <c r="E59" s="8">
        <v>15</v>
      </c>
      <c r="F59" s="8">
        <f>C59*2*E59</f>
        <v>60</v>
      </c>
      <c r="G59" s="8" t="s">
        <v>18</v>
      </c>
    </row>
    <row r="60" spans="1:7" x14ac:dyDescent="0.35">
      <c r="A60" s="8">
        <v>33</v>
      </c>
      <c r="B60" s="43" t="s">
        <v>68</v>
      </c>
      <c r="C60" s="8">
        <v>2</v>
      </c>
      <c r="D60" s="8">
        <v>10</v>
      </c>
      <c r="E60" s="8">
        <v>15</v>
      </c>
      <c r="F60" s="8">
        <f>C60*3*E60</f>
        <v>90</v>
      </c>
      <c r="G60" s="8" t="s">
        <v>18</v>
      </c>
    </row>
    <row r="61" spans="1:7" x14ac:dyDescent="0.35">
      <c r="A61" s="8">
        <v>55</v>
      </c>
      <c r="B61" s="43" t="s">
        <v>68</v>
      </c>
      <c r="C61" s="8">
        <v>2</v>
      </c>
      <c r="D61" s="8">
        <v>5</v>
      </c>
      <c r="E61" s="8">
        <v>15</v>
      </c>
      <c r="F61" s="8">
        <f>C61*4*E61</f>
        <v>120</v>
      </c>
      <c r="G61" s="8" t="s">
        <v>18</v>
      </c>
    </row>
    <row r="62" spans="1:7" x14ac:dyDescent="0.35">
      <c r="A62" s="59" t="s">
        <v>21</v>
      </c>
      <c r="B62" s="59"/>
      <c r="C62" s="59"/>
      <c r="D62" s="59"/>
      <c r="E62" s="59"/>
      <c r="F62" s="15">
        <f>SUM(F59:F61)</f>
        <v>270</v>
      </c>
      <c r="G62" s="16" t="s">
        <v>22</v>
      </c>
    </row>
    <row r="63" spans="1:7" x14ac:dyDescent="0.35">
      <c r="A63" s="4"/>
    </row>
    <row r="64" spans="1:7" x14ac:dyDescent="0.35">
      <c r="A64" s="2" t="s">
        <v>97</v>
      </c>
    </row>
    <row r="65" spans="1:6" x14ac:dyDescent="0.35">
      <c r="A65" s="68" t="s">
        <v>28</v>
      </c>
      <c r="B65" s="68" t="s">
        <v>29</v>
      </c>
      <c r="C65" s="18" t="s">
        <v>13</v>
      </c>
      <c r="D65" s="18" t="s">
        <v>8</v>
      </c>
      <c r="E65" s="18" t="s">
        <v>13</v>
      </c>
      <c r="F65" s="18" t="s">
        <v>27</v>
      </c>
    </row>
    <row r="66" spans="1:6" x14ac:dyDescent="0.35">
      <c r="A66" s="68"/>
      <c r="B66" s="68"/>
      <c r="C66" s="21" t="s">
        <v>14</v>
      </c>
      <c r="D66" s="26" t="s">
        <v>95</v>
      </c>
      <c r="E66" s="21" t="s">
        <v>14</v>
      </c>
      <c r="F66" s="21" t="s">
        <v>16</v>
      </c>
    </row>
    <row r="67" spans="1:6" x14ac:dyDescent="0.35">
      <c r="A67" s="8" t="s">
        <v>92</v>
      </c>
      <c r="B67" s="43" t="s">
        <v>93</v>
      </c>
      <c r="C67" s="8">
        <v>2</v>
      </c>
      <c r="D67" s="13">
        <v>15</v>
      </c>
      <c r="E67" s="8">
        <f>C67*D67</f>
        <v>30</v>
      </c>
      <c r="F67" s="8" t="s">
        <v>70</v>
      </c>
    </row>
    <row r="68" spans="1:6" x14ac:dyDescent="0.35">
      <c r="A68" s="8" t="s">
        <v>92</v>
      </c>
      <c r="B68" s="43" t="s">
        <v>94</v>
      </c>
      <c r="C68" s="8">
        <v>1</v>
      </c>
      <c r="D68" s="8">
        <v>15</v>
      </c>
      <c r="E68" s="8">
        <f>C68*D68</f>
        <v>15</v>
      </c>
      <c r="F68" s="8" t="s">
        <v>70</v>
      </c>
    </row>
    <row r="69" spans="1:6" x14ac:dyDescent="0.35">
      <c r="A69" s="8"/>
      <c r="B69" s="8"/>
      <c r="C69" s="8"/>
      <c r="D69" s="8"/>
      <c r="E69" s="8"/>
      <c r="F69" s="8"/>
    </row>
    <row r="70" spans="1:6" x14ac:dyDescent="0.35">
      <c r="A70" s="59" t="s">
        <v>21</v>
      </c>
      <c r="B70" s="59"/>
      <c r="C70" s="15"/>
      <c r="D70" s="15"/>
      <c r="E70" s="15">
        <f>SUM(E67:E69)</f>
        <v>45</v>
      </c>
      <c r="F70" s="31" t="s">
        <v>22</v>
      </c>
    </row>
    <row r="71" spans="1:6" x14ac:dyDescent="0.35">
      <c r="A71" s="4"/>
    </row>
    <row r="72" spans="1:6" x14ac:dyDescent="0.35">
      <c r="A72" s="4"/>
    </row>
    <row r="73" spans="1:6" x14ac:dyDescent="0.35">
      <c r="A73" s="4"/>
    </row>
    <row r="74" spans="1:6" x14ac:dyDescent="0.35">
      <c r="A74" s="2" t="s">
        <v>96</v>
      </c>
    </row>
    <row r="75" spans="1:6" x14ac:dyDescent="0.35">
      <c r="A75" s="22" t="s">
        <v>30</v>
      </c>
      <c r="B75" s="70" t="s">
        <v>29</v>
      </c>
      <c r="C75" s="22" t="s">
        <v>13</v>
      </c>
      <c r="D75" s="18" t="s">
        <v>8</v>
      </c>
      <c r="E75" s="24" t="s">
        <v>13</v>
      </c>
      <c r="F75" s="22" t="s">
        <v>27</v>
      </c>
    </row>
    <row r="76" spans="1:6" ht="56.25" x14ac:dyDescent="0.35">
      <c r="A76" s="25" t="s">
        <v>31</v>
      </c>
      <c r="B76" s="71"/>
      <c r="C76" s="25" t="s">
        <v>14</v>
      </c>
      <c r="D76" s="26" t="s">
        <v>95</v>
      </c>
      <c r="E76" s="26" t="s">
        <v>14</v>
      </c>
      <c r="F76" s="25" t="s">
        <v>16</v>
      </c>
    </row>
    <row r="77" spans="1:6" x14ac:dyDescent="0.35">
      <c r="A77" s="8">
        <v>16</v>
      </c>
      <c r="B77" s="43" t="s">
        <v>98</v>
      </c>
      <c r="C77" s="8">
        <v>1</v>
      </c>
      <c r="D77" s="8">
        <v>15</v>
      </c>
      <c r="E77" s="8">
        <f>C77*D77</f>
        <v>15</v>
      </c>
      <c r="F77" s="8" t="s">
        <v>70</v>
      </c>
    </row>
    <row r="78" spans="1:6" x14ac:dyDescent="0.35">
      <c r="A78" s="8">
        <v>16</v>
      </c>
      <c r="B78" s="43" t="s">
        <v>99</v>
      </c>
      <c r="C78" s="8">
        <v>0.5</v>
      </c>
      <c r="D78" s="8">
        <v>9</v>
      </c>
      <c r="E78" s="8">
        <f>C78*D78</f>
        <v>4.5</v>
      </c>
      <c r="F78" s="8" t="s">
        <v>70</v>
      </c>
    </row>
    <row r="79" spans="1:6" x14ac:dyDescent="0.35">
      <c r="A79" s="8"/>
      <c r="B79" s="8"/>
      <c r="C79" s="8"/>
      <c r="D79" s="8"/>
      <c r="E79" s="8"/>
      <c r="F79" s="8"/>
    </row>
    <row r="80" spans="1:6" x14ac:dyDescent="0.35">
      <c r="A80" s="59" t="s">
        <v>21</v>
      </c>
      <c r="B80" s="59"/>
      <c r="C80" s="15"/>
      <c r="D80" s="15"/>
      <c r="E80" s="15">
        <f>SUM(E77:E79)</f>
        <v>19.5</v>
      </c>
      <c r="F80" s="31" t="s">
        <v>22</v>
      </c>
    </row>
    <row r="81" spans="1:6" x14ac:dyDescent="0.35">
      <c r="A81" s="2"/>
    </row>
    <row r="82" spans="1:6" x14ac:dyDescent="0.35">
      <c r="A82" s="2"/>
    </row>
    <row r="83" spans="1:6" x14ac:dyDescent="0.35">
      <c r="A83" s="2" t="s">
        <v>100</v>
      </c>
    </row>
    <row r="84" spans="1:6" x14ac:dyDescent="0.35">
      <c r="A84" s="72" t="s">
        <v>32</v>
      </c>
      <c r="B84" s="66" t="s">
        <v>29</v>
      </c>
      <c r="C84" s="47" t="s">
        <v>13</v>
      </c>
      <c r="D84" s="18" t="s">
        <v>8</v>
      </c>
      <c r="E84" s="24" t="s">
        <v>13</v>
      </c>
      <c r="F84" s="47" t="s">
        <v>27</v>
      </c>
    </row>
    <row r="85" spans="1:6" x14ac:dyDescent="0.35">
      <c r="A85" s="72"/>
      <c r="B85" s="67"/>
      <c r="C85" s="48" t="s">
        <v>14</v>
      </c>
      <c r="D85" s="26" t="s">
        <v>95</v>
      </c>
      <c r="E85" s="26" t="s">
        <v>14</v>
      </c>
      <c r="F85" s="48" t="s">
        <v>16</v>
      </c>
    </row>
    <row r="86" spans="1:6" x14ac:dyDescent="0.35">
      <c r="A86" s="7" t="s">
        <v>102</v>
      </c>
      <c r="B86" s="7" t="s">
        <v>93</v>
      </c>
      <c r="C86" s="8">
        <v>3</v>
      </c>
      <c r="D86" s="8">
        <v>15</v>
      </c>
      <c r="E86" s="8">
        <f>C86*D86</f>
        <v>45</v>
      </c>
      <c r="F86" s="8" t="s">
        <v>70</v>
      </c>
    </row>
    <row r="87" spans="1:6" x14ac:dyDescent="0.35">
      <c r="A87" s="7" t="s">
        <v>103</v>
      </c>
      <c r="B87" s="7" t="s">
        <v>101</v>
      </c>
      <c r="C87" s="8">
        <v>1</v>
      </c>
      <c r="D87" s="8">
        <v>9</v>
      </c>
      <c r="E87" s="8">
        <f>C87*D87</f>
        <v>9</v>
      </c>
      <c r="F87" s="8" t="s">
        <v>70</v>
      </c>
    </row>
    <row r="88" spans="1:6" x14ac:dyDescent="0.35">
      <c r="A88" s="7"/>
      <c r="B88" s="7"/>
      <c r="C88" s="8"/>
      <c r="D88" s="8"/>
      <c r="E88" s="8"/>
      <c r="F88" s="8"/>
    </row>
    <row r="89" spans="1:6" x14ac:dyDescent="0.35">
      <c r="A89" s="59" t="s">
        <v>21</v>
      </c>
      <c r="B89" s="59"/>
      <c r="C89" s="15"/>
      <c r="D89" s="15"/>
      <c r="E89" s="15">
        <f>SUM(E86:E88)</f>
        <v>54</v>
      </c>
      <c r="F89" s="31" t="s">
        <v>22</v>
      </c>
    </row>
    <row r="90" spans="1:6" x14ac:dyDescent="0.35">
      <c r="A90" s="2"/>
    </row>
    <row r="91" spans="1:6" x14ac:dyDescent="0.35">
      <c r="A91" s="2" t="s">
        <v>104</v>
      </c>
    </row>
    <row r="92" spans="1:6" x14ac:dyDescent="0.35">
      <c r="A92" s="68" t="s">
        <v>33</v>
      </c>
      <c r="B92" s="68" t="s">
        <v>29</v>
      </c>
      <c r="C92" s="47" t="s">
        <v>13</v>
      </c>
      <c r="D92" s="18" t="s">
        <v>8</v>
      </c>
      <c r="E92" s="24" t="s">
        <v>13</v>
      </c>
      <c r="F92" s="47" t="s">
        <v>27</v>
      </c>
    </row>
    <row r="93" spans="1:6" x14ac:dyDescent="0.35">
      <c r="A93" s="68"/>
      <c r="B93" s="68"/>
      <c r="C93" s="48" t="s">
        <v>14</v>
      </c>
      <c r="D93" s="26" t="s">
        <v>95</v>
      </c>
      <c r="E93" s="26" t="s">
        <v>14</v>
      </c>
      <c r="F93" s="48" t="s">
        <v>16</v>
      </c>
    </row>
    <row r="94" spans="1:6" x14ac:dyDescent="0.35">
      <c r="A94" s="8" t="s">
        <v>33</v>
      </c>
      <c r="B94" s="7" t="s">
        <v>93</v>
      </c>
      <c r="C94" s="8">
        <v>3</v>
      </c>
      <c r="D94" s="8">
        <v>15</v>
      </c>
      <c r="E94" s="8">
        <f>C94*D94</f>
        <v>45</v>
      </c>
      <c r="F94" s="8" t="s">
        <v>70</v>
      </c>
    </row>
    <row r="95" spans="1:6" x14ac:dyDescent="0.35">
      <c r="A95" s="8" t="s">
        <v>33</v>
      </c>
      <c r="B95" s="7" t="s">
        <v>101</v>
      </c>
      <c r="C95" s="8">
        <v>1</v>
      </c>
      <c r="D95" s="8">
        <v>9</v>
      </c>
      <c r="E95" s="8">
        <f>C95*D95</f>
        <v>9</v>
      </c>
      <c r="F95" s="8" t="s">
        <v>70</v>
      </c>
    </row>
    <row r="96" spans="1:6" x14ac:dyDescent="0.35">
      <c r="A96" s="8"/>
      <c r="B96" s="7"/>
      <c r="C96" s="8"/>
      <c r="D96" s="8"/>
      <c r="E96" s="8"/>
      <c r="F96" s="8"/>
    </row>
    <row r="97" spans="1:7" x14ac:dyDescent="0.35">
      <c r="A97" s="59" t="s">
        <v>21</v>
      </c>
      <c r="B97" s="59"/>
      <c r="C97" s="15" t="s">
        <v>18</v>
      </c>
      <c r="D97" s="15"/>
      <c r="E97" s="15">
        <f>SUM(E94:E96)</f>
        <v>54</v>
      </c>
      <c r="F97" s="31" t="s">
        <v>22</v>
      </c>
    </row>
    <row r="98" spans="1:7" x14ac:dyDescent="0.35">
      <c r="A98" s="2"/>
    </row>
    <row r="99" spans="1:7" x14ac:dyDescent="0.35">
      <c r="A99" s="2" t="s">
        <v>105</v>
      </c>
    </row>
    <row r="100" spans="1:7" x14ac:dyDescent="0.35">
      <c r="A100" s="72" t="s">
        <v>32</v>
      </c>
      <c r="B100" s="66" t="s">
        <v>29</v>
      </c>
      <c r="C100" s="47" t="s">
        <v>13</v>
      </c>
      <c r="D100" s="18" t="s">
        <v>8</v>
      </c>
      <c r="E100" s="24" t="s">
        <v>13</v>
      </c>
      <c r="F100" s="47" t="s">
        <v>27</v>
      </c>
    </row>
    <row r="101" spans="1:7" x14ac:dyDescent="0.35">
      <c r="A101" s="72"/>
      <c r="B101" s="67"/>
      <c r="C101" s="48" t="s">
        <v>14</v>
      </c>
      <c r="D101" s="26" t="s">
        <v>95</v>
      </c>
      <c r="E101" s="26" t="s">
        <v>14</v>
      </c>
      <c r="F101" s="48" t="s">
        <v>16</v>
      </c>
    </row>
    <row r="102" spans="1:7" x14ac:dyDescent="0.35">
      <c r="A102" s="7" t="s">
        <v>102</v>
      </c>
      <c r="B102" s="7" t="s">
        <v>93</v>
      </c>
      <c r="C102" s="8">
        <v>2</v>
      </c>
      <c r="D102" s="8">
        <v>15</v>
      </c>
      <c r="E102" s="8">
        <f>C102*D102</f>
        <v>30</v>
      </c>
      <c r="F102" s="8" t="s">
        <v>70</v>
      </c>
    </row>
    <row r="103" spans="1:7" x14ac:dyDescent="0.35">
      <c r="A103" s="7" t="s">
        <v>103</v>
      </c>
      <c r="B103" s="7" t="s">
        <v>101</v>
      </c>
      <c r="C103" s="8">
        <v>1</v>
      </c>
      <c r="D103" s="8">
        <v>9</v>
      </c>
      <c r="E103" s="8">
        <f>C103*D103</f>
        <v>9</v>
      </c>
      <c r="F103" s="8" t="s">
        <v>70</v>
      </c>
    </row>
    <row r="104" spans="1:7" x14ac:dyDescent="0.35">
      <c r="A104" s="7"/>
      <c r="B104" s="7"/>
      <c r="C104" s="8"/>
      <c r="D104" s="8"/>
      <c r="E104" s="8"/>
      <c r="F104" s="8"/>
    </row>
    <row r="105" spans="1:7" x14ac:dyDescent="0.35">
      <c r="A105" s="59" t="s">
        <v>21</v>
      </c>
      <c r="B105" s="59"/>
      <c r="C105" s="15" t="s">
        <v>18</v>
      </c>
      <c r="D105" s="15"/>
      <c r="E105" s="15">
        <f>SUM(E102:E104)</f>
        <v>39</v>
      </c>
      <c r="F105" s="31" t="s">
        <v>22</v>
      </c>
    </row>
    <row r="106" spans="1:7" x14ac:dyDescent="0.35">
      <c r="A106" s="2"/>
    </row>
    <row r="107" spans="1:7" x14ac:dyDescent="0.35">
      <c r="A107" s="2"/>
    </row>
    <row r="108" spans="1:7" x14ac:dyDescent="0.35">
      <c r="A108" s="2"/>
    </row>
    <row r="109" spans="1:7" x14ac:dyDescent="0.35">
      <c r="A109" s="2" t="s">
        <v>108</v>
      </c>
    </row>
    <row r="110" spans="1:7" x14ac:dyDescent="0.35">
      <c r="A110" s="68" t="s">
        <v>34</v>
      </c>
      <c r="B110" s="68" t="s">
        <v>35</v>
      </c>
      <c r="C110" s="68" t="s">
        <v>36</v>
      </c>
      <c r="D110" s="18" t="s">
        <v>13</v>
      </c>
      <c r="E110" s="18" t="s">
        <v>8</v>
      </c>
      <c r="F110" s="18" t="s">
        <v>13</v>
      </c>
      <c r="G110" s="18" t="s">
        <v>27</v>
      </c>
    </row>
    <row r="111" spans="1:7" x14ac:dyDescent="0.35">
      <c r="A111" s="68"/>
      <c r="B111" s="68"/>
      <c r="C111" s="68"/>
      <c r="D111" s="21" t="s">
        <v>14</v>
      </c>
      <c r="E111" s="26" t="s">
        <v>95</v>
      </c>
      <c r="F111" s="21" t="s">
        <v>14</v>
      </c>
      <c r="G111" s="21" t="s">
        <v>16</v>
      </c>
    </row>
    <row r="112" spans="1:7" x14ac:dyDescent="0.35">
      <c r="A112" s="8" t="s">
        <v>106</v>
      </c>
      <c r="B112" s="8">
        <v>1</v>
      </c>
      <c r="C112" s="8">
        <v>48</v>
      </c>
      <c r="D112" s="8">
        <v>2</v>
      </c>
      <c r="E112" s="8">
        <v>15</v>
      </c>
      <c r="F112" s="8">
        <f>D112*E112</f>
        <v>30</v>
      </c>
      <c r="G112" s="8" t="s">
        <v>70</v>
      </c>
    </row>
    <row r="113" spans="1:7" x14ac:dyDescent="0.35">
      <c r="A113" s="8"/>
      <c r="B113" s="8"/>
      <c r="C113" s="8"/>
      <c r="D113" s="8"/>
      <c r="E113" s="8"/>
      <c r="F113" s="8"/>
      <c r="G113" s="8"/>
    </row>
    <row r="114" spans="1:7" x14ac:dyDescent="0.35">
      <c r="A114" s="8"/>
      <c r="B114" s="8"/>
      <c r="C114" s="8"/>
      <c r="D114" s="8"/>
      <c r="E114" s="8"/>
      <c r="F114" s="8"/>
      <c r="G114" s="8"/>
    </row>
    <row r="115" spans="1:7" x14ac:dyDescent="0.35">
      <c r="A115" s="59" t="s">
        <v>21</v>
      </c>
      <c r="B115" s="59"/>
      <c r="C115" s="59"/>
      <c r="D115" s="15"/>
      <c r="E115" s="15"/>
      <c r="F115" s="15">
        <f>SUM(F112:F114)</f>
        <v>30</v>
      </c>
      <c r="G115" s="31" t="s">
        <v>22</v>
      </c>
    </row>
    <row r="116" spans="1:7" x14ac:dyDescent="0.35">
      <c r="A116" s="5"/>
    </row>
    <row r="117" spans="1:7" x14ac:dyDescent="0.35">
      <c r="A117" s="2" t="s">
        <v>109</v>
      </c>
    </row>
    <row r="118" spans="1:7" ht="56.25" customHeight="1" x14ac:dyDescent="0.35">
      <c r="A118" s="69" t="s">
        <v>37</v>
      </c>
      <c r="B118" s="18" t="s">
        <v>22</v>
      </c>
      <c r="C118" s="18" t="s">
        <v>8</v>
      </c>
      <c r="D118" s="18" t="s">
        <v>13</v>
      </c>
      <c r="E118" s="18" t="s">
        <v>27</v>
      </c>
    </row>
    <row r="119" spans="1:7" x14ac:dyDescent="0.35">
      <c r="A119" s="69"/>
      <c r="B119" s="21"/>
      <c r="C119" s="49" t="s">
        <v>95</v>
      </c>
      <c r="D119" s="21" t="s">
        <v>14</v>
      </c>
      <c r="E119" s="21" t="s">
        <v>16</v>
      </c>
    </row>
    <row r="120" spans="1:7" x14ac:dyDescent="0.35">
      <c r="A120" s="8" t="s">
        <v>107</v>
      </c>
      <c r="B120" s="8">
        <v>1</v>
      </c>
      <c r="C120" s="8">
        <v>15</v>
      </c>
      <c r="D120" s="8">
        <f>B120*C120</f>
        <v>15</v>
      </c>
      <c r="E120" s="8" t="s">
        <v>70</v>
      </c>
    </row>
    <row r="121" spans="1:7" x14ac:dyDescent="0.35">
      <c r="A121" s="8"/>
      <c r="B121" s="8"/>
      <c r="C121" s="8"/>
      <c r="D121" s="8"/>
      <c r="E121" s="8"/>
    </row>
    <row r="122" spans="1:7" x14ac:dyDescent="0.35">
      <c r="A122" s="8"/>
      <c r="B122" s="8"/>
      <c r="C122" s="8"/>
      <c r="D122" s="8"/>
      <c r="E122" s="8"/>
    </row>
    <row r="123" spans="1:7" x14ac:dyDescent="0.35">
      <c r="A123" s="30" t="s">
        <v>21</v>
      </c>
      <c r="B123" s="15" t="s">
        <v>18</v>
      </c>
      <c r="C123" s="15"/>
      <c r="D123" s="15">
        <f>SUM(D120:D122)</f>
        <v>15</v>
      </c>
      <c r="E123" s="31" t="s">
        <v>22</v>
      </c>
    </row>
    <row r="124" spans="1:7" x14ac:dyDescent="0.35">
      <c r="A124" s="5"/>
    </row>
    <row r="125" spans="1:7" x14ac:dyDescent="0.35">
      <c r="A125" s="5"/>
    </row>
    <row r="126" spans="1:7" x14ac:dyDescent="0.35">
      <c r="A126" s="2" t="s">
        <v>110</v>
      </c>
    </row>
    <row r="127" spans="1:7" x14ac:dyDescent="0.35">
      <c r="A127" s="66" t="s">
        <v>35</v>
      </c>
      <c r="B127" s="66" t="s">
        <v>112</v>
      </c>
      <c r="C127" s="18" t="s">
        <v>13</v>
      </c>
      <c r="D127" s="18" t="s">
        <v>8</v>
      </c>
      <c r="E127" s="18" t="s">
        <v>13</v>
      </c>
      <c r="F127" s="18" t="s">
        <v>27</v>
      </c>
    </row>
    <row r="128" spans="1:7" x14ac:dyDescent="0.35">
      <c r="A128" s="67"/>
      <c r="B128" s="67"/>
      <c r="C128" s="21" t="s">
        <v>14</v>
      </c>
      <c r="D128" s="26" t="s">
        <v>95</v>
      </c>
      <c r="E128" s="21" t="s">
        <v>14</v>
      </c>
      <c r="F128" s="21" t="s">
        <v>16</v>
      </c>
    </row>
    <row r="129" spans="1:6" x14ac:dyDescent="0.35">
      <c r="A129" s="8">
        <v>2</v>
      </c>
      <c r="B129" s="8" t="s">
        <v>113</v>
      </c>
      <c r="C129" s="8">
        <v>0.5</v>
      </c>
      <c r="D129" s="8">
        <v>15</v>
      </c>
      <c r="E129" s="8">
        <f>C129*D129</f>
        <v>7.5</v>
      </c>
      <c r="F129" s="8" t="s">
        <v>70</v>
      </c>
    </row>
    <row r="130" spans="1:6" x14ac:dyDescent="0.35">
      <c r="A130" s="8"/>
      <c r="B130" s="7"/>
      <c r="C130" s="8"/>
      <c r="D130" s="8"/>
      <c r="E130" s="8"/>
      <c r="F130" s="8"/>
    </row>
    <row r="131" spans="1:6" x14ac:dyDescent="0.35">
      <c r="A131" s="8"/>
      <c r="B131" s="7"/>
      <c r="C131" s="8"/>
      <c r="D131" s="8"/>
      <c r="E131" s="8"/>
      <c r="F131" s="8"/>
    </row>
    <row r="132" spans="1:6" x14ac:dyDescent="0.35">
      <c r="A132" s="59" t="s">
        <v>21</v>
      </c>
      <c r="B132" s="59"/>
      <c r="C132" s="59"/>
      <c r="D132" s="59"/>
      <c r="E132" s="15">
        <f>SUM(E129:E131)</f>
        <v>7.5</v>
      </c>
      <c r="F132" s="31" t="s">
        <v>22</v>
      </c>
    </row>
    <row r="133" spans="1:6" x14ac:dyDescent="0.35">
      <c r="A133" s="2"/>
    </row>
    <row r="134" spans="1:6" x14ac:dyDescent="0.35">
      <c r="A134" s="2" t="s">
        <v>114</v>
      </c>
    </row>
    <row r="135" spans="1:6" x14ac:dyDescent="0.35">
      <c r="A135" s="66" t="s">
        <v>35</v>
      </c>
      <c r="B135" s="66" t="s">
        <v>38</v>
      </c>
      <c r="C135" s="18" t="s">
        <v>8</v>
      </c>
      <c r="D135" s="18" t="s">
        <v>8</v>
      </c>
      <c r="E135" s="18" t="s">
        <v>13</v>
      </c>
      <c r="F135" s="18" t="s">
        <v>27</v>
      </c>
    </row>
    <row r="136" spans="1:6" x14ac:dyDescent="0.35">
      <c r="A136" s="67"/>
      <c r="B136" s="67"/>
      <c r="C136" s="21" t="s">
        <v>39</v>
      </c>
      <c r="D136" s="26" t="s">
        <v>95</v>
      </c>
      <c r="E136" s="21" t="s">
        <v>14</v>
      </c>
      <c r="F136" s="21" t="s">
        <v>16</v>
      </c>
    </row>
    <row r="137" spans="1:6" x14ac:dyDescent="0.35">
      <c r="A137" s="8">
        <v>2</v>
      </c>
      <c r="B137" s="8" t="s">
        <v>111</v>
      </c>
      <c r="C137" s="8">
        <v>38</v>
      </c>
      <c r="D137" s="8">
        <v>15</v>
      </c>
      <c r="E137" s="50">
        <f>0.01*C137/3</f>
        <v>0.12666666666666668</v>
      </c>
      <c r="F137" s="8" t="s">
        <v>70</v>
      </c>
    </row>
    <row r="138" spans="1:6" x14ac:dyDescent="0.35">
      <c r="A138" s="8"/>
      <c r="B138" s="7"/>
      <c r="C138" s="8"/>
      <c r="D138" s="8"/>
      <c r="E138" s="50"/>
      <c r="F138" s="8"/>
    </row>
    <row r="139" spans="1:6" x14ac:dyDescent="0.35">
      <c r="A139" s="8"/>
      <c r="B139" s="7"/>
      <c r="C139" s="8"/>
      <c r="D139" s="8"/>
      <c r="E139" s="50"/>
      <c r="F139" s="8"/>
    </row>
    <row r="140" spans="1:6" x14ac:dyDescent="0.35">
      <c r="A140" s="59" t="s">
        <v>21</v>
      </c>
      <c r="B140" s="59"/>
      <c r="C140" s="59"/>
      <c r="D140" s="59"/>
      <c r="E140" s="51">
        <f>SUM(E137:E139)</f>
        <v>0.12666666666666668</v>
      </c>
      <c r="F140" s="31" t="s">
        <v>22</v>
      </c>
    </row>
    <row r="141" spans="1:6" x14ac:dyDescent="0.35">
      <c r="A141" s="2"/>
    </row>
    <row r="142" spans="1:6" x14ac:dyDescent="0.35">
      <c r="A142" s="2"/>
    </row>
    <row r="143" spans="1:6" x14ac:dyDescent="0.35">
      <c r="A143" s="2"/>
    </row>
    <row r="144" spans="1:6" x14ac:dyDescent="0.35">
      <c r="A144" s="3" t="s">
        <v>88</v>
      </c>
    </row>
    <row r="145" spans="1:6" ht="48.75" customHeight="1" x14ac:dyDescent="0.35">
      <c r="A145" s="65" t="s">
        <v>41</v>
      </c>
      <c r="B145" s="65" t="s">
        <v>42</v>
      </c>
      <c r="C145" s="34" t="s">
        <v>43</v>
      </c>
      <c r="D145" s="61" t="s">
        <v>29</v>
      </c>
      <c r="E145" s="12" t="s">
        <v>13</v>
      </c>
      <c r="F145" s="12" t="s">
        <v>27</v>
      </c>
    </row>
    <row r="146" spans="1:6" x14ac:dyDescent="0.35">
      <c r="A146" s="65"/>
      <c r="B146" s="65"/>
      <c r="C146" s="13" t="s">
        <v>44</v>
      </c>
      <c r="D146" s="62"/>
      <c r="E146" s="13" t="s">
        <v>14</v>
      </c>
      <c r="F146" s="13" t="s">
        <v>16</v>
      </c>
    </row>
    <row r="147" spans="1:6" x14ac:dyDescent="0.35">
      <c r="A147" s="43" t="s">
        <v>89</v>
      </c>
      <c r="B147" s="8" t="s">
        <v>83</v>
      </c>
      <c r="C147" s="46">
        <v>100000</v>
      </c>
      <c r="D147" s="8" t="s">
        <v>87</v>
      </c>
      <c r="E147" s="8">
        <f>4*15</f>
        <v>60</v>
      </c>
      <c r="F147" s="8" t="s">
        <v>70</v>
      </c>
    </row>
    <row r="148" spans="1:6" x14ac:dyDescent="0.35">
      <c r="A148" s="8"/>
      <c r="B148" s="8"/>
      <c r="C148" s="8"/>
      <c r="D148" s="8"/>
      <c r="E148" s="8"/>
      <c r="F148" s="8"/>
    </row>
    <row r="149" spans="1:6" x14ac:dyDescent="0.35">
      <c r="A149" s="59" t="s">
        <v>21</v>
      </c>
      <c r="B149" s="59"/>
      <c r="C149" s="59"/>
      <c r="D149" s="59"/>
      <c r="E149" s="15">
        <f>SUM(E147:E148)</f>
        <v>60</v>
      </c>
      <c r="F149" s="31" t="s">
        <v>22</v>
      </c>
    </row>
    <row r="150" spans="1:6" x14ac:dyDescent="0.35">
      <c r="A150" s="2"/>
    </row>
    <row r="151" spans="1:6" x14ac:dyDescent="0.35">
      <c r="A151" s="3" t="s">
        <v>84</v>
      </c>
    </row>
    <row r="152" spans="1:6" ht="42.75" customHeight="1" x14ac:dyDescent="0.35">
      <c r="A152" s="34" t="s">
        <v>46</v>
      </c>
      <c r="B152" s="61" t="s">
        <v>42</v>
      </c>
      <c r="C152" s="34" t="s">
        <v>43</v>
      </c>
      <c r="D152" s="61" t="s">
        <v>29</v>
      </c>
      <c r="E152" s="12" t="s">
        <v>13</v>
      </c>
      <c r="F152" s="12" t="s">
        <v>27</v>
      </c>
    </row>
    <row r="153" spans="1:6" ht="42" x14ac:dyDescent="0.35">
      <c r="A153" s="13" t="s">
        <v>47</v>
      </c>
      <c r="B153" s="62"/>
      <c r="C153" s="13" t="s">
        <v>44</v>
      </c>
      <c r="D153" s="62"/>
      <c r="E153" s="13" t="s">
        <v>14</v>
      </c>
      <c r="F153" s="13" t="s">
        <v>16</v>
      </c>
    </row>
    <row r="154" spans="1:6" x14ac:dyDescent="0.35">
      <c r="A154" s="43" t="s">
        <v>82</v>
      </c>
      <c r="B154" s="8" t="s">
        <v>83</v>
      </c>
      <c r="C154" s="46">
        <v>50000</v>
      </c>
      <c r="D154" s="8" t="s">
        <v>87</v>
      </c>
      <c r="E154" s="8">
        <v>7</v>
      </c>
      <c r="F154" s="8" t="s">
        <v>70</v>
      </c>
    </row>
    <row r="155" spans="1:6" x14ac:dyDescent="0.35">
      <c r="A155" s="8"/>
      <c r="B155" s="8"/>
      <c r="C155" s="8"/>
      <c r="D155" s="8"/>
      <c r="E155" s="8"/>
      <c r="F155" s="8"/>
    </row>
    <row r="156" spans="1:6" x14ac:dyDescent="0.35">
      <c r="A156" s="59" t="s">
        <v>21</v>
      </c>
      <c r="B156" s="59"/>
      <c r="C156" s="59"/>
      <c r="D156" s="59"/>
      <c r="E156" s="15">
        <f>SUM(E154:E155)</f>
        <v>7</v>
      </c>
      <c r="F156" s="31" t="s">
        <v>22</v>
      </c>
    </row>
    <row r="157" spans="1:6" x14ac:dyDescent="0.35">
      <c r="A157" s="2"/>
    </row>
    <row r="158" spans="1:6" x14ac:dyDescent="0.35">
      <c r="A158" s="3" t="s">
        <v>85</v>
      </c>
    </row>
    <row r="159" spans="1:6" ht="56.25" customHeight="1" x14ac:dyDescent="0.35">
      <c r="A159" s="63" t="s">
        <v>49</v>
      </c>
      <c r="B159" s="65" t="s">
        <v>42</v>
      </c>
      <c r="C159" s="12" t="s">
        <v>13</v>
      </c>
      <c r="D159" s="12" t="s">
        <v>27</v>
      </c>
    </row>
    <row r="160" spans="1:6" x14ac:dyDescent="0.35">
      <c r="A160" s="64"/>
      <c r="B160" s="65"/>
      <c r="C160" s="13" t="s">
        <v>14</v>
      </c>
      <c r="D160" s="13" t="s">
        <v>16</v>
      </c>
    </row>
    <row r="161" spans="1:4" x14ac:dyDescent="0.35">
      <c r="A161" s="8" t="s">
        <v>82</v>
      </c>
      <c r="B161" s="8" t="s">
        <v>83</v>
      </c>
      <c r="C161" s="8">
        <v>7</v>
      </c>
      <c r="D161" s="8" t="s">
        <v>70</v>
      </c>
    </row>
    <row r="162" spans="1:4" x14ac:dyDescent="0.35">
      <c r="A162" s="8"/>
      <c r="B162" s="8"/>
      <c r="C162" s="8"/>
      <c r="D162" s="8"/>
    </row>
    <row r="163" spans="1:4" x14ac:dyDescent="0.35">
      <c r="A163" s="59" t="s">
        <v>21</v>
      </c>
      <c r="B163" s="59"/>
      <c r="C163" s="15">
        <v>7</v>
      </c>
      <c r="D163" s="31" t="s">
        <v>22</v>
      </c>
    </row>
    <row r="164" spans="1:4" x14ac:dyDescent="0.35">
      <c r="A164" s="2"/>
    </row>
    <row r="165" spans="1:4" x14ac:dyDescent="0.35">
      <c r="A165" s="3" t="s">
        <v>86</v>
      </c>
    </row>
    <row r="166" spans="1:4" x14ac:dyDescent="0.35">
      <c r="A166" s="60" t="s">
        <v>51</v>
      </c>
      <c r="B166" s="32" t="s">
        <v>13</v>
      </c>
      <c r="C166" s="32" t="s">
        <v>27</v>
      </c>
    </row>
    <row r="167" spans="1:4" x14ac:dyDescent="0.35">
      <c r="A167" s="60"/>
      <c r="B167" s="33" t="s">
        <v>14</v>
      </c>
      <c r="C167" s="33" t="s">
        <v>16</v>
      </c>
    </row>
    <row r="168" spans="1:4" x14ac:dyDescent="0.35">
      <c r="A168" s="35" t="s">
        <v>52</v>
      </c>
      <c r="B168" s="8"/>
      <c r="C168" s="8"/>
    </row>
    <row r="169" spans="1:4" x14ac:dyDescent="0.35">
      <c r="A169" s="7" t="s">
        <v>79</v>
      </c>
      <c r="B169" s="8"/>
      <c r="C169" s="8">
        <f>2*15*1</f>
        <v>30</v>
      </c>
    </row>
    <row r="170" spans="1:4" x14ac:dyDescent="0.35">
      <c r="A170" s="7"/>
      <c r="B170" s="8"/>
      <c r="C170" s="8"/>
    </row>
    <row r="171" spans="1:4" x14ac:dyDescent="0.35">
      <c r="A171" s="35" t="s">
        <v>53</v>
      </c>
      <c r="B171" s="8"/>
      <c r="C171" s="8"/>
    </row>
    <row r="172" spans="1:4" x14ac:dyDescent="0.35">
      <c r="A172" s="7" t="s">
        <v>79</v>
      </c>
      <c r="B172" s="8"/>
      <c r="C172" s="8">
        <f>3*15*1</f>
        <v>45</v>
      </c>
    </row>
    <row r="173" spans="1:4" x14ac:dyDescent="0.35">
      <c r="A173" s="7"/>
      <c r="B173" s="8"/>
      <c r="C173" s="8"/>
    </row>
    <row r="174" spans="1:4" x14ac:dyDescent="0.35">
      <c r="A174" s="35" t="s">
        <v>54</v>
      </c>
      <c r="B174" s="8"/>
      <c r="C174" s="8"/>
    </row>
    <row r="175" spans="1:4" x14ac:dyDescent="0.35">
      <c r="A175" s="7" t="s">
        <v>79</v>
      </c>
      <c r="B175" s="8"/>
      <c r="C175" s="8">
        <f>3*15*1</f>
        <v>45</v>
      </c>
    </row>
    <row r="176" spans="1:4" x14ac:dyDescent="0.35">
      <c r="A176" s="7"/>
      <c r="B176" s="8"/>
      <c r="C176" s="8"/>
    </row>
    <row r="177" spans="1:3" x14ac:dyDescent="0.35">
      <c r="A177" s="35" t="s">
        <v>55</v>
      </c>
      <c r="B177" s="8"/>
      <c r="C177" s="8"/>
    </row>
    <row r="178" spans="1:3" x14ac:dyDescent="0.35">
      <c r="A178" s="7" t="s">
        <v>79</v>
      </c>
      <c r="B178" s="8"/>
      <c r="C178" s="8">
        <f>1*15*1</f>
        <v>15</v>
      </c>
    </row>
    <row r="179" spans="1:3" x14ac:dyDescent="0.35">
      <c r="A179" s="7"/>
      <c r="B179" s="8"/>
      <c r="C179" s="8"/>
    </row>
    <row r="180" spans="1:3" x14ac:dyDescent="0.35">
      <c r="A180" s="35" t="s">
        <v>56</v>
      </c>
      <c r="B180" s="8"/>
      <c r="C180" s="8"/>
    </row>
    <row r="181" spans="1:3" x14ac:dyDescent="0.35">
      <c r="A181" s="7" t="s">
        <v>79</v>
      </c>
      <c r="B181" s="8"/>
      <c r="C181" s="8">
        <f>3*15*1</f>
        <v>45</v>
      </c>
    </row>
    <row r="182" spans="1:3" x14ac:dyDescent="0.35">
      <c r="A182" s="7"/>
      <c r="B182" s="8"/>
      <c r="C182" s="8"/>
    </row>
    <row r="183" spans="1:3" x14ac:dyDescent="0.35">
      <c r="A183" s="35" t="s">
        <v>57</v>
      </c>
      <c r="B183" s="8"/>
      <c r="C183" s="8"/>
    </row>
    <row r="184" spans="1:3" x14ac:dyDescent="0.35">
      <c r="A184" s="7" t="s">
        <v>79</v>
      </c>
      <c r="B184" s="8"/>
      <c r="C184" s="8">
        <f>15*1</f>
        <v>15</v>
      </c>
    </row>
    <row r="185" spans="1:3" x14ac:dyDescent="0.35">
      <c r="A185" s="7"/>
      <c r="B185" s="8"/>
      <c r="C185" s="8"/>
    </row>
    <row r="186" spans="1:3" x14ac:dyDescent="0.35">
      <c r="A186" s="35" t="s">
        <v>58</v>
      </c>
      <c r="B186" s="8"/>
      <c r="C186" s="8"/>
    </row>
    <row r="187" spans="1:3" x14ac:dyDescent="0.35">
      <c r="A187" s="36" t="s">
        <v>79</v>
      </c>
      <c r="B187" s="43" t="s">
        <v>80</v>
      </c>
      <c r="C187" s="8">
        <f>15*1</f>
        <v>15</v>
      </c>
    </row>
    <row r="188" spans="1:3" x14ac:dyDescent="0.35">
      <c r="A188" s="36" t="s">
        <v>79</v>
      </c>
      <c r="B188" s="43" t="s">
        <v>81</v>
      </c>
      <c r="C188" s="8">
        <f>30*1</f>
        <v>30</v>
      </c>
    </row>
    <row r="189" spans="1:3" x14ac:dyDescent="0.35">
      <c r="A189" s="36"/>
      <c r="B189" s="8"/>
      <c r="C189" s="8"/>
    </row>
    <row r="190" spans="1:3" x14ac:dyDescent="0.35">
      <c r="A190" s="30" t="s">
        <v>21</v>
      </c>
      <c r="B190" s="44"/>
      <c r="C190" s="15">
        <f>SUM(C169:C189)</f>
        <v>240</v>
      </c>
    </row>
    <row r="191" spans="1:3" x14ac:dyDescent="0.35">
      <c r="A191" s="2"/>
    </row>
    <row r="192" spans="1:3" x14ac:dyDescent="0.35">
      <c r="A192" s="17" t="s">
        <v>59</v>
      </c>
    </row>
    <row r="193" spans="1:6" x14ac:dyDescent="0.35">
      <c r="A193" s="1"/>
    </row>
    <row r="194" spans="1:6" ht="41.25" customHeight="1" x14ac:dyDescent="0.35">
      <c r="A194" s="79" t="s">
        <v>14</v>
      </c>
      <c r="B194" s="80"/>
      <c r="C194" s="81"/>
      <c r="D194" s="14" t="s">
        <v>22</v>
      </c>
      <c r="E194" s="68" t="s">
        <v>62</v>
      </c>
      <c r="F194" s="68"/>
    </row>
    <row r="195" spans="1:6" x14ac:dyDescent="0.35">
      <c r="A195" s="36" t="s">
        <v>60</v>
      </c>
      <c r="B195" s="37"/>
      <c r="C195" s="10"/>
      <c r="D195" s="45">
        <f>F28+F53+F62+E70+E80+E89+E97+E105+F115+D123+E132+E140</f>
        <v>1446.1266666666668</v>
      </c>
      <c r="E195" s="74">
        <f>D195/30</f>
        <v>48.204222222222228</v>
      </c>
      <c r="F195" s="74"/>
    </row>
    <row r="196" spans="1:6" x14ac:dyDescent="0.35">
      <c r="A196" s="36" t="s">
        <v>40</v>
      </c>
      <c r="B196" s="37"/>
      <c r="C196" s="10"/>
      <c r="D196" s="8">
        <f>E149</f>
        <v>60</v>
      </c>
      <c r="E196" s="74">
        <f t="shared" ref="E196:E200" si="0">D196/30</f>
        <v>2</v>
      </c>
      <c r="F196" s="74"/>
    </row>
    <row r="197" spans="1:6" x14ac:dyDescent="0.35">
      <c r="A197" s="36" t="s">
        <v>45</v>
      </c>
      <c r="B197" s="37"/>
      <c r="C197" s="10"/>
      <c r="D197" s="8">
        <f>E156</f>
        <v>7</v>
      </c>
      <c r="E197" s="74">
        <f t="shared" si="0"/>
        <v>0.23333333333333334</v>
      </c>
      <c r="F197" s="74"/>
    </row>
    <row r="198" spans="1:6" x14ac:dyDescent="0.35">
      <c r="A198" s="36" t="s">
        <v>48</v>
      </c>
      <c r="B198" s="37"/>
      <c r="C198" s="10"/>
      <c r="D198" s="8">
        <f>C163</f>
        <v>7</v>
      </c>
      <c r="E198" s="74">
        <f t="shared" si="0"/>
        <v>0.23333333333333334</v>
      </c>
      <c r="F198" s="74"/>
    </row>
    <row r="199" spans="1:6" x14ac:dyDescent="0.35">
      <c r="A199" s="36" t="s">
        <v>50</v>
      </c>
      <c r="B199" s="37"/>
      <c r="C199" s="10"/>
      <c r="D199" s="8">
        <f>C190</f>
        <v>240</v>
      </c>
      <c r="E199" s="74">
        <f t="shared" si="0"/>
        <v>8</v>
      </c>
      <c r="F199" s="74"/>
    </row>
    <row r="200" spans="1:6" x14ac:dyDescent="0.35">
      <c r="A200" s="76" t="s">
        <v>61</v>
      </c>
      <c r="B200" s="77"/>
      <c r="C200" s="78"/>
      <c r="D200" s="52">
        <f>SUM(D195:D199)</f>
        <v>1760.1266666666668</v>
      </c>
      <c r="E200" s="75">
        <f t="shared" si="0"/>
        <v>58.670888888888889</v>
      </c>
      <c r="F200" s="75"/>
    </row>
    <row r="201" spans="1:6" x14ac:dyDescent="0.35">
      <c r="A201" s="2"/>
    </row>
    <row r="202" spans="1:6" x14ac:dyDescent="0.35">
      <c r="A202" s="2"/>
    </row>
    <row r="203" spans="1:6" x14ac:dyDescent="0.35">
      <c r="A203" s="2"/>
    </row>
    <row r="204" spans="1:6" x14ac:dyDescent="0.35">
      <c r="B204" s="2" t="s">
        <v>63</v>
      </c>
    </row>
    <row r="205" spans="1:6" x14ac:dyDescent="0.35">
      <c r="B205" s="2" t="s">
        <v>64</v>
      </c>
    </row>
    <row r="206" spans="1:6" x14ac:dyDescent="0.35">
      <c r="B206" s="2" t="s">
        <v>65</v>
      </c>
    </row>
    <row r="207" spans="1:6" x14ac:dyDescent="0.35">
      <c r="B207" s="2" t="s">
        <v>66</v>
      </c>
    </row>
    <row r="208" spans="1:6" x14ac:dyDescent="0.35">
      <c r="A208" s="2"/>
    </row>
    <row r="209" spans="1:1" x14ac:dyDescent="0.35">
      <c r="A209" s="2"/>
    </row>
    <row r="210" spans="1:1" x14ac:dyDescent="0.35">
      <c r="A210" s="2"/>
    </row>
    <row r="211" spans="1:1" x14ac:dyDescent="0.35">
      <c r="A211" s="2"/>
    </row>
    <row r="212" spans="1:1" x14ac:dyDescent="0.35">
      <c r="A212" s="2"/>
    </row>
    <row r="213" spans="1:1" x14ac:dyDescent="0.35">
      <c r="A213" s="2"/>
    </row>
    <row r="214" spans="1:1" x14ac:dyDescent="0.35">
      <c r="A214" s="2"/>
    </row>
    <row r="215" spans="1:1" x14ac:dyDescent="0.35">
      <c r="A215" s="2"/>
    </row>
    <row r="216" spans="1:1" x14ac:dyDescent="0.35">
      <c r="A216" s="2"/>
    </row>
    <row r="217" spans="1:1" x14ac:dyDescent="0.35">
      <c r="A217" s="2"/>
    </row>
    <row r="218" spans="1:1" x14ac:dyDescent="0.35">
      <c r="A218" s="2"/>
    </row>
    <row r="219" spans="1:1" x14ac:dyDescent="0.35">
      <c r="A219" s="2"/>
    </row>
    <row r="220" spans="1:1" x14ac:dyDescent="0.35">
      <c r="A220" s="2"/>
    </row>
    <row r="221" spans="1:1" x14ac:dyDescent="0.35">
      <c r="A221" s="2"/>
    </row>
    <row r="222" spans="1:1" x14ac:dyDescent="0.35">
      <c r="A222" s="2"/>
    </row>
    <row r="223" spans="1:1" x14ac:dyDescent="0.35">
      <c r="A223" s="2"/>
    </row>
    <row r="224" spans="1:1" x14ac:dyDescent="0.35">
      <c r="A224" s="2"/>
    </row>
    <row r="225" spans="1:1" x14ac:dyDescent="0.35">
      <c r="A225" s="2"/>
    </row>
  </sheetData>
  <mergeCells count="63">
    <mergeCell ref="E198:F198"/>
    <mergeCell ref="E199:F199"/>
    <mergeCell ref="E200:F200"/>
    <mergeCell ref="A200:C200"/>
    <mergeCell ref="A194:C194"/>
    <mergeCell ref="E194:F194"/>
    <mergeCell ref="E195:F195"/>
    <mergeCell ref="E196:F196"/>
    <mergeCell ref="E197:F197"/>
    <mergeCell ref="A13:A15"/>
    <mergeCell ref="D13:D15"/>
    <mergeCell ref="A65:A66"/>
    <mergeCell ref="B65:B66"/>
    <mergeCell ref="A28:E28"/>
    <mergeCell ref="A38:A40"/>
    <mergeCell ref="D38:D40"/>
    <mergeCell ref="A53:E53"/>
    <mergeCell ref="A56:A58"/>
    <mergeCell ref="B56:B58"/>
    <mergeCell ref="C56:C58"/>
    <mergeCell ref="A62:E62"/>
    <mergeCell ref="A105:B105"/>
    <mergeCell ref="A70:B70"/>
    <mergeCell ref="B75:B76"/>
    <mergeCell ref="A80:B80"/>
    <mergeCell ref="A84:A85"/>
    <mergeCell ref="B84:B85"/>
    <mergeCell ref="A89:B89"/>
    <mergeCell ref="A92:A93"/>
    <mergeCell ref="B92:B93"/>
    <mergeCell ref="A97:B97"/>
    <mergeCell ref="A100:A101"/>
    <mergeCell ref="B100:B101"/>
    <mergeCell ref="D145:D146"/>
    <mergeCell ref="A110:A111"/>
    <mergeCell ref="B110:B111"/>
    <mergeCell ref="C110:C111"/>
    <mergeCell ref="A115:C115"/>
    <mergeCell ref="A118:A119"/>
    <mergeCell ref="A127:A128"/>
    <mergeCell ref="B127:B128"/>
    <mergeCell ref="A8:B8"/>
    <mergeCell ref="A9:B9"/>
    <mergeCell ref="A163:B163"/>
    <mergeCell ref="A166:A167"/>
    <mergeCell ref="A149:D149"/>
    <mergeCell ref="B152:B153"/>
    <mergeCell ref="D152:D153"/>
    <mergeCell ref="A156:D156"/>
    <mergeCell ref="A159:A160"/>
    <mergeCell ref="B159:B160"/>
    <mergeCell ref="A132:D132"/>
    <mergeCell ref="A135:A136"/>
    <mergeCell ref="B135:B136"/>
    <mergeCell ref="A140:D140"/>
    <mergeCell ref="A145:A146"/>
    <mergeCell ref="B145:B146"/>
    <mergeCell ref="A2:G2"/>
    <mergeCell ref="A3:G3"/>
    <mergeCell ref="A1:G1"/>
    <mergeCell ref="A6:B6"/>
    <mergeCell ref="A7:B7"/>
    <mergeCell ref="A5:G5"/>
  </mergeCells>
  <pageMargins left="0.55118110236220474" right="0.27559055118110237" top="0.74803149606299213" bottom="0.62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ตัวอย่างวิชาการ</vt:lpstr>
      <vt:lpstr>Sheet2</vt:lpstr>
      <vt:lpstr>Sheet3</vt:lpstr>
      <vt:lpstr>ตัวอย่างวิชาการ!_GoBack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</dc:creator>
  <cp:lastModifiedBy>admin</cp:lastModifiedBy>
  <cp:lastPrinted>2021-03-31T07:00:07Z</cp:lastPrinted>
  <dcterms:created xsi:type="dcterms:W3CDTF">2016-02-05T04:02:31Z</dcterms:created>
  <dcterms:modified xsi:type="dcterms:W3CDTF">2021-03-31T07:01:06Z</dcterms:modified>
</cp:coreProperties>
</file>