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2995" windowHeight="9465"/>
  </bookViews>
  <sheets>
    <sheet name="P-001(1) คณะ" sheetId="1" r:id="rId1"/>
    <sheet name="P-001(2) ร.พ." sheetId="2" r:id="rId2"/>
  </sheets>
  <definedNames>
    <definedName name="_xlnm._FilterDatabase" localSheetId="0" hidden="1">'P-001(1) คณะ'!$A$10:$W$53</definedName>
    <definedName name="_xlnm._FilterDatabase" localSheetId="1" hidden="1">'P-001(2) ร.พ.'!$A$10:$W$167</definedName>
    <definedName name="ad" localSheetId="1">#REF!</definedName>
    <definedName name="ad">#REF!</definedName>
    <definedName name="Bottom_Tank" localSheetId="1">#REF!</definedName>
    <definedName name="Bottom_Tank">#REF!</definedName>
    <definedName name="L" localSheetId="1">#REF!</definedName>
    <definedName name="L">#REF!</definedName>
    <definedName name="_xlnm.Print_Area" localSheetId="0">'P-001(1) คณะ'!$A$1:$V$69</definedName>
    <definedName name="_xlnm.Print_Area" localSheetId="1">'P-001(2) ร.พ.'!$A$1:$V$187</definedName>
    <definedName name="_xlnm.Print_Titles" localSheetId="0">'P-001(1) คณะ'!$1:$8</definedName>
    <definedName name="_xlnm.Print_Titles" localSheetId="1">'P-001(2) ร.พ.'!$1:$8</definedName>
    <definedName name="Roof_Tank" localSheetId="1">#REF!</definedName>
    <definedName name="Roof_Tank">#REF!</definedName>
    <definedName name="RP_tblFormat3_2" localSheetId="1">#REF!</definedName>
    <definedName name="RP_tblFormat3_2">#REF!</definedName>
    <definedName name="RP_tblRptHeading" localSheetId="1">#REF!</definedName>
    <definedName name="RP_tblRptHeading">#REF!</definedName>
    <definedName name="W" localSheetId="1">#REF!</definedName>
    <definedName name="W">#REF!</definedName>
    <definedName name="wall_Tank" localSheetId="1">#REF!</definedName>
    <definedName name="wall_Tank">#REF!</definedName>
    <definedName name="กสกสนก" localSheetId="1">#REF!</definedName>
    <definedName name="กสกสนก">#REF!</definedName>
    <definedName name="ครุภัณฑ์1" localSheetId="1">#REF!</definedName>
    <definedName name="ครุภัณฑ์1">#REF!</definedName>
    <definedName name="ครุภัณฑ์2" localSheetId="1">#REF!</definedName>
    <definedName name="ครุภัณฑ์2">#REF!</definedName>
    <definedName name="ไฟฟ้า_ภายใน" localSheetId="1">#REF!</definedName>
    <definedName name="ไฟฟ้า_ภายใน">#REF!</definedName>
    <definedName name="ภายใน" localSheetId="1">#REF!</definedName>
    <definedName name="ภายใน">#REF!</definedName>
    <definedName name="เรียดี" localSheetId="1">#REF!</definedName>
    <definedName name="เรียดี">#REF!</definedName>
  </definedNames>
  <calcPr calcId="144525"/>
</workbook>
</file>

<file path=xl/calcChain.xml><?xml version="1.0" encoding="utf-8"?>
<calcChain xmlns="http://schemas.openxmlformats.org/spreadsheetml/2006/main">
  <c r="G9" i="2" l="1"/>
  <c r="H9" i="2"/>
  <c r="I9" i="2"/>
  <c r="J9" i="2"/>
  <c r="K9" i="2"/>
  <c r="L9" i="2"/>
  <c r="M9" i="2"/>
  <c r="N9" i="2"/>
  <c r="O9" i="2"/>
  <c r="P9" i="2"/>
  <c r="Q9" i="2"/>
  <c r="R9" i="2"/>
  <c r="G8" i="2"/>
  <c r="P8" i="2"/>
  <c r="M8" i="2"/>
  <c r="J8" i="2"/>
  <c r="L8" i="2"/>
  <c r="N8" i="2"/>
  <c r="R8" i="2"/>
  <c r="Q8" i="2"/>
  <c r="O8" i="2"/>
  <c r="K8" i="2"/>
  <c r="I8" i="2"/>
  <c r="H8" i="2"/>
  <c r="R169" i="2"/>
  <c r="Q169" i="2"/>
  <c r="R168" i="2"/>
  <c r="Q168" i="2"/>
  <c r="R167" i="2"/>
  <c r="Q167" i="2"/>
  <c r="R166" i="2"/>
  <c r="Q166" i="2"/>
  <c r="R165" i="2"/>
  <c r="Q165" i="2"/>
  <c r="R164" i="2"/>
  <c r="Q164" i="2"/>
  <c r="R163" i="2"/>
  <c r="Q163" i="2"/>
  <c r="R162" i="2"/>
  <c r="Q162" i="2"/>
  <c r="R161" i="2"/>
  <c r="Q161" i="2"/>
  <c r="R160" i="2"/>
  <c r="Q160" i="2"/>
  <c r="R159" i="2"/>
  <c r="Q159" i="2"/>
  <c r="R158" i="2"/>
  <c r="Q158" i="2"/>
  <c r="R157" i="2"/>
  <c r="Q157" i="2"/>
  <c r="R156" i="2"/>
  <c r="Q156" i="2"/>
  <c r="R155" i="2"/>
  <c r="Q155" i="2"/>
  <c r="R154" i="2"/>
  <c r="Q154" i="2"/>
  <c r="R153" i="2"/>
  <c r="Q153" i="2"/>
  <c r="R152" i="2"/>
  <c r="Q152" i="2"/>
  <c r="R151" i="2"/>
  <c r="Q151" i="2"/>
  <c r="R150" i="2"/>
  <c r="Q150" i="2"/>
  <c r="R149" i="2"/>
  <c r="Q149" i="2"/>
  <c r="R148" i="2"/>
  <c r="Q148" i="2"/>
  <c r="R147" i="2"/>
  <c r="Q147" i="2"/>
  <c r="R146" i="2"/>
  <c r="Q146" i="2"/>
  <c r="R145" i="2"/>
  <c r="Q145" i="2"/>
  <c r="R144" i="2"/>
  <c r="Q144" i="2"/>
  <c r="R143" i="2"/>
  <c r="Q143" i="2"/>
  <c r="R142" i="2"/>
  <c r="Q142" i="2"/>
  <c r="R141" i="2"/>
  <c r="Q141" i="2"/>
  <c r="R140" i="2"/>
  <c r="Q140" i="2"/>
  <c r="R139" i="2"/>
  <c r="Q139" i="2"/>
  <c r="R138" i="2"/>
  <c r="Q138" i="2"/>
  <c r="R137" i="2"/>
  <c r="Q137" i="2"/>
  <c r="R136" i="2"/>
  <c r="Q136" i="2"/>
  <c r="R135" i="2"/>
  <c r="Q135" i="2"/>
  <c r="R134" i="2"/>
  <c r="Q134" i="2"/>
  <c r="R133" i="2"/>
  <c r="Q133" i="2"/>
  <c r="R132" i="2"/>
  <c r="Q132" i="2"/>
  <c r="R131" i="2"/>
  <c r="Q131" i="2"/>
  <c r="R130" i="2"/>
  <c r="Q130" i="2"/>
  <c r="R129" i="2"/>
  <c r="Q129" i="2"/>
  <c r="R128" i="2"/>
  <c r="Q128" i="2"/>
  <c r="R127" i="2"/>
  <c r="Q127" i="2"/>
  <c r="R126" i="2"/>
  <c r="Q126" i="2"/>
  <c r="R125" i="2"/>
  <c r="Q125" i="2"/>
  <c r="R124" i="2"/>
  <c r="Q124" i="2"/>
  <c r="R123" i="2"/>
  <c r="Q123" i="2"/>
  <c r="R122" i="2"/>
  <c r="Q122" i="2"/>
  <c r="R121" i="2"/>
  <c r="Q121" i="2"/>
  <c r="R120" i="2"/>
  <c r="Q120" i="2"/>
  <c r="R119" i="2"/>
  <c r="Q119" i="2"/>
  <c r="R118" i="2"/>
  <c r="Q118" i="2"/>
  <c r="R117" i="2"/>
  <c r="Q117" i="2"/>
  <c r="R116" i="2"/>
  <c r="Q116" i="2"/>
  <c r="R115" i="2"/>
  <c r="Q115" i="2"/>
  <c r="R114" i="2"/>
  <c r="Q114" i="2"/>
  <c r="R113" i="2"/>
  <c r="Q113" i="2"/>
  <c r="R112" i="2"/>
  <c r="Q112" i="2"/>
  <c r="R111" i="2"/>
  <c r="Q111" i="2"/>
  <c r="R110" i="2"/>
  <c r="Q110" i="2"/>
  <c r="R109" i="2"/>
  <c r="Q109" i="2"/>
  <c r="R108" i="2"/>
  <c r="Q108" i="2"/>
  <c r="R107" i="2"/>
  <c r="Q107" i="2"/>
  <c r="R106" i="2"/>
  <c r="Q106" i="2"/>
  <c r="R105" i="2"/>
  <c r="Q105" i="2"/>
  <c r="R104" i="2"/>
  <c r="Q104" i="2"/>
  <c r="R103" i="2"/>
  <c r="Q103" i="2"/>
  <c r="R102" i="2"/>
  <c r="Q102" i="2"/>
  <c r="R101" i="2"/>
  <c r="Q101" i="2"/>
  <c r="R100" i="2"/>
  <c r="Q100" i="2"/>
  <c r="R99" i="2"/>
  <c r="Q99" i="2"/>
  <c r="R98" i="2"/>
  <c r="Q98" i="2"/>
  <c r="R97" i="2"/>
  <c r="Q97" i="2"/>
  <c r="R96" i="2"/>
  <c r="Q96" i="2"/>
  <c r="R95" i="2"/>
  <c r="Q95" i="2"/>
  <c r="R94" i="2"/>
  <c r="Q94" i="2"/>
  <c r="R93" i="2"/>
  <c r="Q93" i="2"/>
  <c r="R92" i="2"/>
  <c r="Q92" i="2"/>
  <c r="R91" i="2"/>
  <c r="Q91" i="2"/>
  <c r="R90" i="2"/>
  <c r="Q90" i="2"/>
  <c r="R89" i="2"/>
  <c r="Q89" i="2"/>
  <c r="R88" i="2"/>
  <c r="Q88" i="2"/>
  <c r="R87" i="2"/>
  <c r="Q87" i="2"/>
  <c r="R86" i="2"/>
  <c r="Q86" i="2"/>
  <c r="R85" i="2"/>
  <c r="Q85" i="2"/>
  <c r="R84" i="2"/>
  <c r="Q84" i="2"/>
  <c r="R83" i="2"/>
  <c r="Q83" i="2"/>
  <c r="R82" i="2"/>
  <c r="Q82" i="2"/>
  <c r="R81" i="2"/>
  <c r="Q81" i="2"/>
  <c r="R80" i="2"/>
  <c r="Q80" i="2"/>
  <c r="R79" i="2"/>
  <c r="Q79" i="2"/>
  <c r="R78" i="2"/>
  <c r="Q78" i="2"/>
  <c r="R77" i="2"/>
  <c r="Q77" i="2"/>
  <c r="R76" i="2"/>
  <c r="Q76" i="2"/>
  <c r="R75" i="2"/>
  <c r="Q75" i="2"/>
  <c r="R74" i="2"/>
  <c r="Q74" i="2"/>
  <c r="R73" i="2"/>
  <c r="Q73" i="2"/>
  <c r="R72" i="2"/>
  <c r="Q72" i="2"/>
  <c r="R71" i="2"/>
  <c r="Q71" i="2"/>
  <c r="R70" i="2"/>
  <c r="Q70" i="2"/>
  <c r="R69" i="2"/>
  <c r="Q69" i="2"/>
  <c r="R68" i="2"/>
  <c r="Q68" i="2"/>
  <c r="R67" i="2"/>
  <c r="Q67" i="2"/>
  <c r="R66" i="2"/>
  <c r="Q66" i="2"/>
  <c r="R65" i="2"/>
  <c r="Q65" i="2"/>
  <c r="R64" i="2"/>
  <c r="Q64" i="2"/>
  <c r="R63" i="2"/>
  <c r="Q63" i="2"/>
  <c r="R62" i="2"/>
  <c r="Q62" i="2"/>
  <c r="R61" i="2"/>
  <c r="Q61" i="2"/>
  <c r="R60" i="2"/>
  <c r="Q60" i="2"/>
  <c r="R59" i="2"/>
  <c r="Q59" i="2"/>
  <c r="R58" i="2"/>
  <c r="Q58" i="2"/>
  <c r="R57" i="2"/>
  <c r="Q57" i="2"/>
  <c r="R56" i="2"/>
  <c r="Q56" i="2"/>
  <c r="R55" i="2"/>
  <c r="Q55" i="2"/>
  <c r="R54" i="2"/>
  <c r="Q54" i="2"/>
  <c r="R53" i="2"/>
  <c r="Q53" i="2"/>
  <c r="R52" i="2"/>
  <c r="Q52" i="2"/>
  <c r="R51" i="2"/>
  <c r="Q51" i="2"/>
  <c r="R50" i="2"/>
  <c r="Q50" i="2"/>
  <c r="R49" i="2"/>
  <c r="Q49" i="2"/>
  <c r="R48" i="2"/>
  <c r="Q48" i="2"/>
  <c r="R47" i="2"/>
  <c r="Q47" i="2"/>
  <c r="R46" i="2"/>
  <c r="Q46" i="2"/>
  <c r="R45" i="2"/>
  <c r="Q45" i="2"/>
  <c r="R44" i="2"/>
  <c r="Q44" i="2"/>
  <c r="R43" i="2"/>
  <c r="Q43" i="2"/>
  <c r="R42" i="2"/>
  <c r="Q42" i="2"/>
  <c r="R41" i="2"/>
  <c r="Q41" i="2"/>
  <c r="R40" i="2"/>
  <c r="Q40" i="2"/>
  <c r="R39" i="2"/>
  <c r="Q39" i="2"/>
  <c r="R38" i="2"/>
  <c r="Q38" i="2"/>
  <c r="R37" i="2"/>
  <c r="Q37" i="2"/>
  <c r="R36" i="2"/>
  <c r="Q36" i="2"/>
  <c r="R35" i="2"/>
  <c r="Q35" i="2"/>
  <c r="R34" i="2"/>
  <c r="Q34" i="2"/>
  <c r="R33" i="2"/>
  <c r="Q33" i="2"/>
  <c r="R32" i="2"/>
  <c r="Q32" i="2"/>
  <c r="R31" i="2"/>
  <c r="Q31" i="2"/>
  <c r="R30" i="2"/>
  <c r="Q30" i="2"/>
  <c r="R29" i="2"/>
  <c r="Q29" i="2"/>
  <c r="R28" i="2"/>
  <c r="Q28" i="2"/>
  <c r="R27" i="2"/>
  <c r="Q27" i="2"/>
  <c r="R26" i="2"/>
  <c r="Q26" i="2"/>
  <c r="R25" i="2"/>
  <c r="Q25" i="2"/>
  <c r="R24" i="2"/>
  <c r="Q24" i="2"/>
  <c r="R23" i="2"/>
  <c r="Q23" i="2"/>
  <c r="R22" i="2"/>
  <c r="Q22" i="2"/>
  <c r="R21" i="2"/>
  <c r="Q21" i="2"/>
  <c r="R20" i="2"/>
  <c r="Q20" i="2"/>
  <c r="R19" i="2"/>
  <c r="Q19" i="2"/>
  <c r="R18" i="2"/>
  <c r="Q18" i="2"/>
  <c r="R17" i="2"/>
  <c r="Q17" i="2"/>
  <c r="R16" i="2"/>
  <c r="Q16" i="2"/>
  <c r="R15" i="2"/>
  <c r="Q15" i="2"/>
  <c r="R14" i="2"/>
  <c r="Q14" i="2"/>
  <c r="R13" i="2"/>
  <c r="Q13" i="2"/>
  <c r="R12" i="2"/>
  <c r="Q12" i="2"/>
  <c r="R11" i="2"/>
  <c r="Q11" i="2"/>
  <c r="R10" i="2"/>
  <c r="Q10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H10" i="2"/>
  <c r="J10" i="2"/>
  <c r="L10" i="2"/>
  <c r="H11" i="2"/>
  <c r="J11" i="2"/>
  <c r="L11" i="2"/>
  <c r="H12" i="2"/>
  <c r="J12" i="2"/>
  <c r="L12" i="2"/>
  <c r="H13" i="2"/>
  <c r="J13" i="2"/>
  <c r="L13" i="2"/>
  <c r="H14" i="2"/>
  <c r="J14" i="2"/>
  <c r="L14" i="2"/>
  <c r="H15" i="2"/>
  <c r="J15" i="2"/>
  <c r="L15" i="2"/>
  <c r="H16" i="2"/>
  <c r="J16" i="2"/>
  <c r="L16" i="2"/>
  <c r="H17" i="2"/>
  <c r="J17" i="2"/>
  <c r="L17" i="2"/>
  <c r="H18" i="2"/>
  <c r="J18" i="2"/>
  <c r="L18" i="2"/>
  <c r="H19" i="2"/>
  <c r="J19" i="2"/>
  <c r="L19" i="2"/>
  <c r="H20" i="2"/>
  <c r="J20" i="2"/>
  <c r="L20" i="2"/>
  <c r="H21" i="2"/>
  <c r="J21" i="2"/>
  <c r="L21" i="2"/>
  <c r="H22" i="2"/>
  <c r="J22" i="2"/>
  <c r="L22" i="2"/>
  <c r="H23" i="2"/>
  <c r="J23" i="2"/>
  <c r="L23" i="2"/>
  <c r="H24" i="2"/>
  <c r="J24" i="2"/>
  <c r="L24" i="2"/>
  <c r="H25" i="2"/>
  <c r="J25" i="2"/>
  <c r="L25" i="2"/>
  <c r="H26" i="2"/>
  <c r="J26" i="2"/>
  <c r="L26" i="2"/>
  <c r="H27" i="2"/>
  <c r="J27" i="2"/>
  <c r="L27" i="2"/>
  <c r="H28" i="2"/>
  <c r="J28" i="2"/>
  <c r="L28" i="2"/>
  <c r="H29" i="2"/>
  <c r="J29" i="2"/>
  <c r="L29" i="2"/>
  <c r="H30" i="2"/>
  <c r="J30" i="2"/>
  <c r="L30" i="2"/>
  <c r="H31" i="2"/>
  <c r="J31" i="2"/>
  <c r="L31" i="2"/>
  <c r="H32" i="2"/>
  <c r="J32" i="2"/>
  <c r="L32" i="2"/>
  <c r="H33" i="2"/>
  <c r="J33" i="2"/>
  <c r="L33" i="2"/>
  <c r="H34" i="2"/>
  <c r="J34" i="2"/>
  <c r="L34" i="2"/>
  <c r="H35" i="2"/>
  <c r="J35" i="2"/>
  <c r="L35" i="2"/>
  <c r="H36" i="2"/>
  <c r="J36" i="2"/>
  <c r="L36" i="2"/>
  <c r="H37" i="2"/>
  <c r="J37" i="2"/>
  <c r="L37" i="2"/>
  <c r="H38" i="2"/>
  <c r="J38" i="2"/>
  <c r="L38" i="2"/>
  <c r="H39" i="2"/>
  <c r="J39" i="2"/>
  <c r="L39" i="2"/>
  <c r="H40" i="2"/>
  <c r="J40" i="2"/>
  <c r="L40" i="2"/>
  <c r="H41" i="2"/>
  <c r="J41" i="2"/>
  <c r="L41" i="2"/>
  <c r="H42" i="2"/>
  <c r="J42" i="2"/>
  <c r="L42" i="2"/>
  <c r="H43" i="2"/>
  <c r="J43" i="2"/>
  <c r="L43" i="2"/>
  <c r="H44" i="2"/>
  <c r="J44" i="2"/>
  <c r="L44" i="2"/>
  <c r="H45" i="2"/>
  <c r="J45" i="2"/>
  <c r="L45" i="2"/>
  <c r="H46" i="2"/>
  <c r="J46" i="2"/>
  <c r="L46" i="2"/>
  <c r="H47" i="2"/>
  <c r="J47" i="2"/>
  <c r="L47" i="2"/>
  <c r="H48" i="2"/>
  <c r="J48" i="2"/>
  <c r="L48" i="2"/>
  <c r="H49" i="2"/>
  <c r="J49" i="2"/>
  <c r="L49" i="2"/>
  <c r="H50" i="2"/>
  <c r="J50" i="2"/>
  <c r="L50" i="2"/>
  <c r="H51" i="2"/>
  <c r="J51" i="2"/>
  <c r="L51" i="2"/>
  <c r="H52" i="2"/>
  <c r="J52" i="2"/>
  <c r="L52" i="2"/>
  <c r="H53" i="2"/>
  <c r="J53" i="2"/>
  <c r="L53" i="2"/>
  <c r="H54" i="2"/>
  <c r="J54" i="2"/>
  <c r="L54" i="2"/>
  <c r="H55" i="2"/>
  <c r="J55" i="2"/>
  <c r="L55" i="2"/>
  <c r="H56" i="2"/>
  <c r="J56" i="2"/>
  <c r="L56" i="2"/>
  <c r="H57" i="2"/>
  <c r="J57" i="2"/>
  <c r="L57" i="2"/>
  <c r="H58" i="2"/>
  <c r="J58" i="2"/>
  <c r="L58" i="2"/>
  <c r="H59" i="2"/>
  <c r="J59" i="2"/>
  <c r="L59" i="2"/>
  <c r="H60" i="2"/>
  <c r="J60" i="2"/>
  <c r="L60" i="2"/>
  <c r="H61" i="2"/>
  <c r="J61" i="2"/>
  <c r="L61" i="2"/>
  <c r="H62" i="2"/>
  <c r="J62" i="2"/>
  <c r="L62" i="2"/>
  <c r="H63" i="2"/>
  <c r="J63" i="2"/>
  <c r="L63" i="2"/>
  <c r="H64" i="2"/>
  <c r="J64" i="2"/>
  <c r="L64" i="2"/>
  <c r="H65" i="2"/>
  <c r="J65" i="2"/>
  <c r="L65" i="2"/>
  <c r="H66" i="2"/>
  <c r="J66" i="2"/>
  <c r="L66" i="2"/>
  <c r="H67" i="2"/>
  <c r="J67" i="2"/>
  <c r="L67" i="2"/>
  <c r="H68" i="2"/>
  <c r="J68" i="2"/>
  <c r="L68" i="2"/>
  <c r="H69" i="2"/>
  <c r="J69" i="2"/>
  <c r="L69" i="2"/>
  <c r="H70" i="2"/>
  <c r="J70" i="2"/>
  <c r="L70" i="2"/>
  <c r="H71" i="2"/>
  <c r="J71" i="2"/>
  <c r="L71" i="2"/>
  <c r="H72" i="2"/>
  <c r="J72" i="2"/>
  <c r="L72" i="2"/>
  <c r="H73" i="2"/>
  <c r="J73" i="2"/>
  <c r="L73" i="2"/>
  <c r="H74" i="2"/>
  <c r="J74" i="2"/>
  <c r="L74" i="2"/>
  <c r="H75" i="2"/>
  <c r="J75" i="2"/>
  <c r="L75" i="2"/>
  <c r="H76" i="2"/>
  <c r="J76" i="2"/>
  <c r="L76" i="2"/>
  <c r="H77" i="2"/>
  <c r="J77" i="2"/>
  <c r="L77" i="2"/>
  <c r="H78" i="2"/>
  <c r="J78" i="2"/>
  <c r="L78" i="2"/>
  <c r="H79" i="2"/>
  <c r="J79" i="2"/>
  <c r="L79" i="2"/>
  <c r="H80" i="2"/>
  <c r="J80" i="2"/>
  <c r="L80" i="2"/>
  <c r="H81" i="2"/>
  <c r="J81" i="2"/>
  <c r="L81" i="2"/>
  <c r="H82" i="2"/>
  <c r="J82" i="2"/>
  <c r="L82" i="2"/>
  <c r="H83" i="2"/>
  <c r="J83" i="2"/>
  <c r="L83" i="2"/>
  <c r="H84" i="2"/>
  <c r="J84" i="2"/>
  <c r="L84" i="2"/>
  <c r="H85" i="2"/>
  <c r="J85" i="2"/>
  <c r="L85" i="2"/>
  <c r="H86" i="2"/>
  <c r="J86" i="2"/>
  <c r="L86" i="2"/>
  <c r="H87" i="2"/>
  <c r="J87" i="2"/>
  <c r="L87" i="2"/>
  <c r="H88" i="2"/>
  <c r="J88" i="2"/>
  <c r="L88" i="2"/>
  <c r="H89" i="2"/>
  <c r="J89" i="2"/>
  <c r="L89" i="2"/>
  <c r="H90" i="2"/>
  <c r="J90" i="2"/>
  <c r="L90" i="2"/>
  <c r="H91" i="2"/>
  <c r="J91" i="2"/>
  <c r="L91" i="2"/>
  <c r="H92" i="2"/>
  <c r="J92" i="2"/>
  <c r="L92" i="2"/>
  <c r="H93" i="2"/>
  <c r="J93" i="2"/>
  <c r="L93" i="2"/>
  <c r="H94" i="2"/>
  <c r="J94" i="2"/>
  <c r="L94" i="2"/>
  <c r="H95" i="2"/>
  <c r="J95" i="2"/>
  <c r="L95" i="2"/>
  <c r="H96" i="2"/>
  <c r="J96" i="2"/>
  <c r="L96" i="2"/>
  <c r="H97" i="2"/>
  <c r="J97" i="2"/>
  <c r="L97" i="2"/>
  <c r="H98" i="2"/>
  <c r="J98" i="2"/>
  <c r="L98" i="2"/>
  <c r="H99" i="2"/>
  <c r="J99" i="2"/>
  <c r="L99" i="2"/>
  <c r="H100" i="2"/>
  <c r="J100" i="2"/>
  <c r="L100" i="2"/>
  <c r="H101" i="2"/>
  <c r="J101" i="2"/>
  <c r="L101" i="2"/>
  <c r="H102" i="2"/>
  <c r="J102" i="2"/>
  <c r="L102" i="2"/>
  <c r="H103" i="2"/>
  <c r="J103" i="2"/>
  <c r="L103" i="2"/>
  <c r="H104" i="2"/>
  <c r="J104" i="2"/>
  <c r="L104" i="2"/>
  <c r="H105" i="2"/>
  <c r="J105" i="2"/>
  <c r="L105" i="2"/>
  <c r="H106" i="2"/>
  <c r="J106" i="2"/>
  <c r="L106" i="2"/>
  <c r="H107" i="2"/>
  <c r="J107" i="2"/>
  <c r="L107" i="2"/>
  <c r="H108" i="2"/>
  <c r="J108" i="2"/>
  <c r="L108" i="2"/>
  <c r="H109" i="2"/>
  <c r="J109" i="2"/>
  <c r="L109" i="2"/>
  <c r="H110" i="2"/>
  <c r="J110" i="2"/>
  <c r="L110" i="2"/>
  <c r="H111" i="2"/>
  <c r="J111" i="2"/>
  <c r="L111" i="2"/>
  <c r="H112" i="2"/>
  <c r="J112" i="2"/>
  <c r="L112" i="2"/>
  <c r="H113" i="2"/>
  <c r="J113" i="2"/>
  <c r="L113" i="2"/>
  <c r="H114" i="2"/>
  <c r="J114" i="2"/>
  <c r="L114" i="2"/>
  <c r="H115" i="2"/>
  <c r="J115" i="2"/>
  <c r="L115" i="2"/>
  <c r="H116" i="2"/>
  <c r="J116" i="2"/>
  <c r="L116" i="2"/>
  <c r="H117" i="2"/>
  <c r="J117" i="2"/>
  <c r="L117" i="2"/>
  <c r="H118" i="2"/>
  <c r="J118" i="2"/>
  <c r="L118" i="2"/>
  <c r="H119" i="2"/>
  <c r="J119" i="2"/>
  <c r="L119" i="2"/>
  <c r="H120" i="2"/>
  <c r="J120" i="2"/>
  <c r="L120" i="2"/>
  <c r="H121" i="2"/>
  <c r="J121" i="2"/>
  <c r="L121" i="2"/>
  <c r="H122" i="2"/>
  <c r="J122" i="2"/>
  <c r="L122" i="2"/>
  <c r="H123" i="2"/>
  <c r="J123" i="2"/>
  <c r="L123" i="2"/>
  <c r="H124" i="2"/>
  <c r="J124" i="2"/>
  <c r="L124" i="2"/>
  <c r="H125" i="2"/>
  <c r="J125" i="2"/>
  <c r="L125" i="2"/>
  <c r="H126" i="2"/>
  <c r="J126" i="2"/>
  <c r="L126" i="2"/>
  <c r="H127" i="2"/>
  <c r="J127" i="2"/>
  <c r="L127" i="2"/>
  <c r="H128" i="2"/>
  <c r="J128" i="2"/>
  <c r="L128" i="2"/>
  <c r="H129" i="2"/>
  <c r="J129" i="2"/>
  <c r="L129" i="2"/>
  <c r="H130" i="2"/>
  <c r="J130" i="2"/>
  <c r="L130" i="2"/>
  <c r="H131" i="2"/>
  <c r="J131" i="2"/>
  <c r="L131" i="2"/>
  <c r="H132" i="2"/>
  <c r="J132" i="2"/>
  <c r="L132" i="2"/>
  <c r="H133" i="2"/>
  <c r="J133" i="2"/>
  <c r="L133" i="2"/>
  <c r="H134" i="2"/>
  <c r="J134" i="2"/>
  <c r="L134" i="2"/>
  <c r="H135" i="2"/>
  <c r="J135" i="2"/>
  <c r="L135" i="2"/>
  <c r="H136" i="2"/>
  <c r="J136" i="2"/>
  <c r="L136" i="2"/>
  <c r="H137" i="2"/>
  <c r="J137" i="2"/>
  <c r="L137" i="2"/>
  <c r="H138" i="2"/>
  <c r="J138" i="2"/>
  <c r="L138" i="2"/>
  <c r="H139" i="2"/>
  <c r="J139" i="2"/>
  <c r="L139" i="2"/>
  <c r="H140" i="2"/>
  <c r="J140" i="2"/>
  <c r="L140" i="2"/>
  <c r="H141" i="2"/>
  <c r="J141" i="2"/>
  <c r="L141" i="2"/>
  <c r="H142" i="2"/>
  <c r="J142" i="2"/>
  <c r="L142" i="2"/>
  <c r="H143" i="2"/>
  <c r="J143" i="2"/>
  <c r="L143" i="2"/>
  <c r="H144" i="2"/>
  <c r="J144" i="2"/>
  <c r="L144" i="2"/>
  <c r="H145" i="2"/>
  <c r="J145" i="2"/>
  <c r="L145" i="2"/>
  <c r="H146" i="2"/>
  <c r="J146" i="2"/>
  <c r="L146" i="2"/>
  <c r="H147" i="2"/>
  <c r="J147" i="2"/>
  <c r="L147" i="2"/>
  <c r="H148" i="2"/>
  <c r="J148" i="2"/>
  <c r="L148" i="2"/>
  <c r="H149" i="2"/>
  <c r="J149" i="2"/>
  <c r="L149" i="2"/>
  <c r="H150" i="2"/>
  <c r="J150" i="2"/>
  <c r="L150" i="2"/>
  <c r="H151" i="2"/>
  <c r="J151" i="2"/>
  <c r="L151" i="2"/>
  <c r="H152" i="2"/>
  <c r="J152" i="2"/>
  <c r="L152" i="2"/>
  <c r="H153" i="2"/>
  <c r="J153" i="2"/>
  <c r="L153" i="2"/>
  <c r="H154" i="2"/>
  <c r="J154" i="2"/>
  <c r="L154" i="2"/>
  <c r="H155" i="2"/>
  <c r="J155" i="2"/>
  <c r="L155" i="2"/>
  <c r="H156" i="2"/>
  <c r="J156" i="2"/>
  <c r="L156" i="2"/>
  <c r="H157" i="2"/>
  <c r="J157" i="2"/>
  <c r="L157" i="2"/>
  <c r="H158" i="2"/>
  <c r="J158" i="2"/>
  <c r="L158" i="2"/>
  <c r="H159" i="2"/>
  <c r="J159" i="2"/>
  <c r="L159" i="2"/>
  <c r="H160" i="2"/>
  <c r="J160" i="2"/>
  <c r="L160" i="2"/>
  <c r="H161" i="2"/>
  <c r="J161" i="2"/>
  <c r="L161" i="2"/>
  <c r="H162" i="2"/>
  <c r="J162" i="2"/>
  <c r="L162" i="2"/>
  <c r="H163" i="2"/>
  <c r="J163" i="2"/>
  <c r="L163" i="2"/>
  <c r="H164" i="2"/>
  <c r="J164" i="2"/>
  <c r="L164" i="2"/>
  <c r="H165" i="2"/>
  <c r="J165" i="2"/>
  <c r="L165" i="2"/>
  <c r="H166" i="2"/>
  <c r="J166" i="2"/>
  <c r="L166" i="2"/>
  <c r="R170" i="2"/>
  <c r="Q170" i="2"/>
  <c r="P170" i="2"/>
  <c r="O170" i="2"/>
  <c r="N170" i="2"/>
  <c r="M170" i="2"/>
  <c r="L170" i="2"/>
  <c r="K170" i="2"/>
  <c r="J170" i="2"/>
  <c r="I170" i="2"/>
  <c r="H170" i="2"/>
  <c r="G170" i="2"/>
  <c r="F170" i="2"/>
  <c r="O9" i="1" l="1"/>
  <c r="O8" i="1" s="1"/>
  <c r="M9" i="1"/>
  <c r="K9" i="1"/>
  <c r="I9" i="1"/>
  <c r="G52" i="1"/>
  <c r="G9" i="1"/>
  <c r="N166" i="2"/>
  <c r="N165" i="2"/>
  <c r="N164" i="2"/>
  <c r="N163" i="2"/>
  <c r="N162" i="2"/>
  <c r="N161" i="2"/>
  <c r="N160" i="2"/>
  <c r="N159" i="2"/>
  <c r="N158" i="2"/>
  <c r="N157" i="2"/>
  <c r="N156" i="2"/>
  <c r="N155" i="2"/>
  <c r="N154" i="2"/>
  <c r="N153" i="2"/>
  <c r="N152" i="2"/>
  <c r="N151" i="2"/>
  <c r="N150" i="2"/>
  <c r="N149" i="2"/>
  <c r="N148" i="2"/>
  <c r="N147" i="2"/>
  <c r="N146" i="2"/>
  <c r="N145" i="2"/>
  <c r="N144" i="2"/>
  <c r="N143" i="2"/>
  <c r="N142" i="2"/>
  <c r="N141" i="2"/>
  <c r="N140" i="2"/>
  <c r="N139" i="2"/>
  <c r="N138" i="2"/>
  <c r="N137" i="2"/>
  <c r="N136" i="2"/>
  <c r="N135" i="2"/>
  <c r="N134" i="2"/>
  <c r="N133" i="2"/>
  <c r="N132" i="2"/>
  <c r="N131" i="2"/>
  <c r="N130" i="2"/>
  <c r="N129" i="2"/>
  <c r="N128" i="2"/>
  <c r="N127" i="2"/>
  <c r="N126" i="2"/>
  <c r="N125" i="2"/>
  <c r="N124" i="2"/>
  <c r="N123" i="2"/>
  <c r="N122" i="2"/>
  <c r="N121" i="2"/>
  <c r="N120" i="2"/>
  <c r="N119" i="2"/>
  <c r="N118" i="2"/>
  <c r="N117" i="2"/>
  <c r="N116" i="2"/>
  <c r="N115" i="2"/>
  <c r="N114" i="2"/>
  <c r="N113" i="2"/>
  <c r="N112" i="2"/>
  <c r="N111" i="2"/>
  <c r="N110" i="2"/>
  <c r="N109" i="2"/>
  <c r="N108" i="2"/>
  <c r="N107" i="2"/>
  <c r="N106" i="2"/>
  <c r="N105" i="2"/>
  <c r="N104" i="2"/>
  <c r="N103" i="2"/>
  <c r="N102" i="2"/>
  <c r="N101" i="2"/>
  <c r="N100" i="2"/>
  <c r="N99" i="2"/>
  <c r="N98" i="2"/>
  <c r="N97" i="2"/>
  <c r="N96" i="2"/>
  <c r="N95" i="2"/>
  <c r="N94" i="2"/>
  <c r="N93" i="2"/>
  <c r="N92" i="2"/>
  <c r="N91" i="2"/>
  <c r="N90" i="2"/>
  <c r="N89" i="2"/>
  <c r="N88" i="2"/>
  <c r="N87" i="2"/>
  <c r="N86" i="2"/>
  <c r="N85" i="2"/>
  <c r="N84" i="2"/>
  <c r="N83" i="2"/>
  <c r="N82" i="2"/>
  <c r="N81" i="2"/>
  <c r="N80" i="2"/>
  <c r="N79" i="2"/>
  <c r="N78" i="2"/>
  <c r="N77" i="2"/>
  <c r="N76" i="2"/>
  <c r="N75" i="2"/>
  <c r="N74" i="2"/>
  <c r="N73" i="2"/>
  <c r="N72" i="2"/>
  <c r="N71" i="2"/>
  <c r="N70" i="2"/>
  <c r="N69" i="2"/>
  <c r="N68" i="2"/>
  <c r="N67" i="2"/>
  <c r="N66" i="2"/>
  <c r="N65" i="2"/>
  <c r="N64" i="2"/>
  <c r="N63" i="2"/>
  <c r="N62" i="2"/>
  <c r="N61" i="2"/>
  <c r="N60" i="2"/>
  <c r="N59" i="2"/>
  <c r="N58" i="2"/>
  <c r="N57" i="2"/>
  <c r="N56" i="2"/>
  <c r="N55" i="2"/>
  <c r="N54" i="2"/>
  <c r="N53" i="2"/>
  <c r="N52" i="2"/>
  <c r="N51" i="2"/>
  <c r="N50" i="2"/>
  <c r="N49" i="2"/>
  <c r="N48" i="2"/>
  <c r="N47" i="2"/>
  <c r="N46" i="2"/>
  <c r="N45" i="2"/>
  <c r="N44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N14" i="2"/>
  <c r="N13" i="2"/>
  <c r="N12" i="2"/>
  <c r="N11" i="2"/>
  <c r="N10" i="2"/>
  <c r="R52" i="1"/>
  <c r="Q52" i="1"/>
  <c r="P52" i="1"/>
  <c r="O52" i="1"/>
  <c r="N52" i="1"/>
  <c r="M52" i="1"/>
  <c r="L52" i="1"/>
  <c r="K52" i="1"/>
  <c r="J52" i="1"/>
  <c r="I52" i="1"/>
  <c r="H52" i="1"/>
  <c r="F52" i="1"/>
  <c r="Q51" i="1"/>
  <c r="H51" i="1"/>
  <c r="R51" i="1" s="1"/>
  <c r="Q50" i="1"/>
  <c r="H50" i="1"/>
  <c r="R50" i="1" s="1"/>
  <c r="Q49" i="1"/>
  <c r="H49" i="1"/>
  <c r="R49" i="1" s="1"/>
  <c r="Q48" i="1"/>
  <c r="H48" i="1"/>
  <c r="R48" i="1" s="1"/>
  <c r="Q47" i="1"/>
  <c r="H47" i="1"/>
  <c r="R47" i="1" s="1"/>
  <c r="Q46" i="1"/>
  <c r="H46" i="1"/>
  <c r="R46" i="1" s="1"/>
  <c r="Q45" i="1"/>
  <c r="H45" i="1"/>
  <c r="R45" i="1" s="1"/>
  <c r="R44" i="1"/>
  <c r="Q44" i="1"/>
  <c r="H44" i="1"/>
  <c r="Q43" i="1"/>
  <c r="H43" i="1"/>
  <c r="R43" i="1" s="1"/>
  <c r="Q42" i="1"/>
  <c r="H42" i="1"/>
  <c r="R42" i="1" s="1"/>
  <c r="Q41" i="1"/>
  <c r="H41" i="1"/>
  <c r="R41" i="1" s="1"/>
  <c r="Q40" i="1"/>
  <c r="H40" i="1"/>
  <c r="R40" i="1" s="1"/>
  <c r="Q39" i="1"/>
  <c r="H39" i="1"/>
  <c r="R39" i="1" s="1"/>
  <c r="Q38" i="1"/>
  <c r="H38" i="1"/>
  <c r="R38" i="1" s="1"/>
  <c r="Q37" i="1"/>
  <c r="H37" i="1"/>
  <c r="R37" i="1" s="1"/>
  <c r="Q36" i="1"/>
  <c r="H36" i="1"/>
  <c r="R36" i="1" s="1"/>
  <c r="Q35" i="1"/>
  <c r="H35" i="1"/>
  <c r="R35" i="1" s="1"/>
  <c r="Q34" i="1"/>
  <c r="H34" i="1"/>
  <c r="R34" i="1" s="1"/>
  <c r="Q33" i="1"/>
  <c r="H33" i="1"/>
  <c r="R33" i="1" s="1"/>
  <c r="Q32" i="1"/>
  <c r="H32" i="1"/>
  <c r="R32" i="1" s="1"/>
  <c r="Q31" i="1"/>
  <c r="H31" i="1"/>
  <c r="R31" i="1" s="1"/>
  <c r="Q30" i="1"/>
  <c r="H30" i="1"/>
  <c r="R30" i="1" s="1"/>
  <c r="Q29" i="1"/>
  <c r="H29" i="1"/>
  <c r="R29" i="1" s="1"/>
  <c r="Q28" i="1"/>
  <c r="H28" i="1"/>
  <c r="R28" i="1" s="1"/>
  <c r="Q27" i="1"/>
  <c r="H27" i="1"/>
  <c r="R27" i="1" s="1"/>
  <c r="Q26" i="1"/>
  <c r="H26" i="1"/>
  <c r="R26" i="1" s="1"/>
  <c r="Q25" i="1"/>
  <c r="H25" i="1"/>
  <c r="R25" i="1" s="1"/>
  <c r="Q24" i="1"/>
  <c r="H24" i="1"/>
  <c r="R24" i="1" s="1"/>
  <c r="Q23" i="1"/>
  <c r="H23" i="1"/>
  <c r="R23" i="1" s="1"/>
  <c r="Q22" i="1"/>
  <c r="H22" i="1"/>
  <c r="R22" i="1" s="1"/>
  <c r="Q21" i="1"/>
  <c r="H21" i="1"/>
  <c r="R21" i="1" s="1"/>
  <c r="Q20" i="1"/>
  <c r="H20" i="1"/>
  <c r="R20" i="1" s="1"/>
  <c r="Q19" i="1"/>
  <c r="H19" i="1"/>
  <c r="R19" i="1" s="1"/>
  <c r="Q18" i="1"/>
  <c r="H18" i="1"/>
  <c r="R18" i="1" s="1"/>
  <c r="Q17" i="1"/>
  <c r="H17" i="1"/>
  <c r="R17" i="1" s="1"/>
  <c r="Q16" i="1"/>
  <c r="H16" i="1"/>
  <c r="R16" i="1" s="1"/>
  <c r="Q15" i="1"/>
  <c r="H15" i="1"/>
  <c r="R15" i="1" s="1"/>
  <c r="Q14" i="1"/>
  <c r="H14" i="1"/>
  <c r="R14" i="1" s="1"/>
  <c r="R13" i="1"/>
  <c r="Q13" i="1"/>
  <c r="H13" i="1"/>
  <c r="Q12" i="1"/>
  <c r="H12" i="1"/>
  <c r="R12" i="1" s="1"/>
  <c r="Q11" i="1"/>
  <c r="H11" i="1"/>
  <c r="R11" i="1" s="1"/>
  <c r="Q10" i="1"/>
  <c r="P10" i="1"/>
  <c r="P9" i="1" s="1"/>
  <c r="P8" i="1" s="1"/>
  <c r="N10" i="1"/>
  <c r="N9" i="1" s="1"/>
  <c r="N8" i="1" s="1"/>
  <c r="L10" i="1"/>
  <c r="L9" i="1" s="1"/>
  <c r="J10" i="1"/>
  <c r="J9" i="1" s="1"/>
  <c r="J8" i="1" s="1"/>
  <c r="H10" i="1"/>
  <c r="H9" i="1" s="1"/>
  <c r="H8" i="1" s="1"/>
  <c r="Q9" i="1" l="1"/>
  <c r="Q8" i="1" s="1"/>
  <c r="L8" i="1"/>
  <c r="G8" i="1"/>
  <c r="K8" i="1"/>
  <c r="M8" i="1"/>
  <c r="I8" i="1"/>
  <c r="R10" i="1"/>
  <c r="R9" i="1" s="1"/>
  <c r="R8" i="1" s="1"/>
  <c r="W8" i="2"/>
  <c r="X8" i="2" l="1"/>
</calcChain>
</file>

<file path=xl/sharedStrings.xml><?xml version="1.0" encoding="utf-8"?>
<sst xmlns="http://schemas.openxmlformats.org/spreadsheetml/2006/main" count="1516" uniqueCount="559">
  <si>
    <t>คณะแพทยศาสตร์  มหาวิทยาลัยมหาสารคาม</t>
  </si>
  <si>
    <t xml:space="preserve">รายการ
</t>
  </si>
  <si>
    <t>สาชา</t>
  </si>
  <si>
    <t xml:space="preserve">แผนความต้องการงบลงทุน </t>
  </si>
  <si>
    <r>
      <t xml:space="preserve">
คำชี้แจ้ง เหตุผล ความจำเป็น และประโยชน์การใช้งาน (เบื้องต้น)
</t>
    </r>
    <r>
      <rPr>
        <sz val="14"/>
        <rFont val="TH SarabunPSK"/>
        <family val="2"/>
      </rPr>
      <t>(รายละเอียดเพิ่มเติมโปรดทำเป็นเอกสารแนบ</t>
    </r>
    <r>
      <rPr>
        <b/>
        <sz val="14"/>
        <rFont val="TH SarabunPSK"/>
        <family val="2"/>
      </rPr>
      <t xml:space="preserve">)
</t>
    </r>
  </si>
  <si>
    <t xml:space="preserve">หน่วยนับ
</t>
  </si>
  <si>
    <t xml:space="preserve">ราคาต่อหน่วย
</t>
  </si>
  <si>
    <t>รวมทั้งสิ้น</t>
  </si>
  <si>
    <t>จำนวน</t>
  </si>
  <si>
    <t>วงเงิน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</si>
  <si>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</si>
  <si>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</si>
  <si>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</si>
  <si>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</si>
  <si>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</si>
  <si>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</si>
  <si>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</si>
  <si>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</si>
  <si>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</si>
  <si>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>เครื่องวัดความเป็นกรดเป็นด่างในสารละลายแบบตั้งโต๊ะ</t>
  </si>
  <si>
    <t>ปรีคลินิก</t>
  </si>
  <si>
    <t>เครื่อง</t>
  </si>
  <si>
    <t>เป็นเครื่องมือที่ใช้ในการวัดความเป็นกรดหรือด่างของสารละลาย มีตั้งแต่ 1 ถึง 14  เป็นเครื่องมือที่ประเมินคุณภาพของผลิภัณฑ์ในการวัดความเป็นกรดเป็นด่างของผลิตภัณฑ์ได้ เพื่อให้ผลิตภัณฑ์ได้มาตรฐาน มีความปลอดภัยและมีคุณลักษณะของผลิตภัณฑ์ที่ดี  ใช้สำหรับการเรียนการสอนในรายวิชาเภสัชกรรมไทยประยุกต์ 4 ในหัวข้อเรื่องการผลิตและควบคุมคุณภาพยาครีม ยาเจล ยาขี้ผึ้ง, รายวิชาการวิจัยทางการแพทย์แผนไทยประยุกต์ และสามารถใช้เพื่องานวิจัยทั้งนิสิตและบุคคลากรได้ จำนวนนิสิตและบุคลากรที่ใช้ 40-60 คนต่อปี ( 1 เครื่องใช้สำหรับการเรียนการสอนของหลักสูตรการแพทย์แผนไทยประยุกต์บัณฑิต และ อีก 1 เครื่อง ทดแทนเครื่องที่ชำรุด ของสาขาปรีคลินิกในการทำวิจัยตลอดปีการศึกษา มีผู้ใช้เครื่องในการวิจัยประมาณ 8 คนขึ้นไป และใช้ในการเตรียมสารเคมีสำหรับทำวิทยานิพนธ์ของนิสิตในที่ปรึกษาของอาจารย์หลักสูตร ปรด.และ วทม)</t>
  </si>
  <si>
    <t>เครื่องทำลายเอกสาร ขนาดไม่น้อยกว่า 50 ลิตร</t>
  </si>
  <si>
    <t>งานวิชาการ</t>
  </si>
  <si>
    <t>เนื่องจากเครื่องทำลายเอกสารที่ใช้งานได้ในปัจจุบันเหลือเพียง 1 เครื่อง ประกอบกับจำนวนเอกสารที่ต้องทำลายมีจำนวนมาก เพื่อประสิทธิภาพในการทำลายข้อสอบลดระยะเวลาการทำงานและความปลอดภัยของเข้าหน้าที่ ในกรณีการฟุ้งกระจายของฝุ่นกระดาษ ซึ่งเครื่องนี้มีประสิทธิภาพในการทำงานสูง มีความจุมากกว่ารุ่นเดิมมีแผ่นกรองละอองฝุ่น และทดแทนเครื่องที่ชำรุด</t>
  </si>
  <si>
    <t>กระดานเคลื่อนย้ายผู้ป่วย พร้อมชุดยึดตรึง</t>
  </si>
  <si>
    <t>สาขาวิชาปฏิบัติการฉุกเฉินการแพทย์</t>
  </si>
  <si>
    <t>ตัว</t>
  </si>
  <si>
    <t xml:space="preserve">ใช้ในการจัดการเรียนการสอนภาคปฏิบัติ 1 ตัวต่อนิสิต 6 คนในรายวิชา ยกและเคลื่อนย้าย การสอบ Long Case สอบลงกอง ทดแทนของเดิมที่ชำรุดทั้ง 5 ตัว </t>
  </si>
  <si>
    <t xml:space="preserve">วิทยุสื่อสาร </t>
  </si>
  <si>
    <t>วิชาการ</t>
  </si>
  <si>
    <t xml:space="preserve">ใช้ในการติดต่อสื่อสารกิจกรรมการสอบ OSCE , การสอบสัมภาษณ์เข้าศึกษาต่อ,กิจกรรมของนิสิต ซื้อทดแทนของเดิมซึ่งใช้มา 10 ปี </t>
  </si>
  <si>
    <t>เก้าอี้เคลื่อนย้ายผู้ป่วย</t>
  </si>
  <si>
    <t>ใช้ในการจัดการเรียนการสอนภาคปฏิบัติ 1 ตัวต่อนิสิต 6 คนในรายวิชา ยกและเคลื่อนย้าย การสอบ Long Case สอบลงกอง เป็นต้น</t>
  </si>
  <si>
    <t>เตียงรถเข็นฉุกเฉิน</t>
  </si>
  <si>
    <t>ใช้ในการจัดการเรียนการสอนภาคปฏิบัติ 1 ตัวต่อนิสิต 8 คนในรายวิชา ยกและเคลื่อนย้าย การสอบ Long Case สอบลงกอง เป็นต้น</t>
  </si>
  <si>
    <t>เครื่องตรวจวัดคลื่นไฟฟ้าหัวใจ ขนาดไม่น้อยกว่า 12 ลีด</t>
  </si>
  <si>
    <t xml:space="preserve">การวัดคลื่นฟ้าหัวใจ โดยใช้เครื่องวัดคลื่นไฟฟ้าหัวใจ เป็นปฏิบัติการหนึ่งในการเรียนการสอนของสรีรวิทยาการทำงานของหัวใจ เพื่อฝึกปฏิบัติพื้นฐานการวัดและการอ่านคลื่นไฟฟ้าหัวใจเบื้องต้น  ของนิสิตแพทยศาสตร์ แพทย์แผนไทยประยุกต์ นิสิตเวชกิจฉุกเฉินทางการแพทย์ นิสิตเภสัชศาสตร์ และนิสิตพยาบาลศาสตร์ รวมทั้งปีประมาณ 600 คน  ซึ่งปัจจุบันเครื่องวัดคลื่นไฟฟ้าหัวใจมีทั้งหมดจำนวน 5 เครื่อง  ซึ่งสามารถใช้งานได้จริงมี 2 เครื่อง (จัดซื้อปี 2561) และเครื่อชำรุดตามการใช้งานจำนวน 3 เครื่อง ซึ่งเป็นเครื่องที่จัดซื้อใน ปี 2555 และ 2554 มีอายุใช้งาน 10 ปี เครื่องชำรุดและไม่สามารถใช้งานได้ ได้ดำเนินการขอซ่อมแล้วแต่ช่างไม่สามารถซ่อมได้เนื่องจากไม่มีอะไหล่ ดังนั้นจึงมีความจำเป็นอย่างยิ่งในการจัดหาเครื่องมือทดแทนเพิ่มเติม โดยให้สอดคล้องกับสัดส่วนของนิสิต </t>
  </si>
  <si>
    <t xml:space="preserve">เครื่องวัดความหนืด  </t>
  </si>
  <si>
    <t>สาขาวิชาแพทย์แผนไทยประยุกต์</t>
  </si>
  <si>
    <t>เครื่องวัดความหนืดเป็นเครื่องมือที่ใช้สำหรับวัดของเหลวทุกชนิดที่มีค่าความหนืดแตกต่างกันไปตามสภาพของการไหล เป็นเครื่องมือวัดความหนืดเพื่อประเมินความคงตัวของผลิตภัณฑ์ ใช้ในการเรียนการสอนรายวิชาเภสัชกรรมไทยประยุกต์ 4 ในหัวข้อเรื่องการผลิตและควบคุมคุณภาพยาครีม ยาเจล ยาขี้ผึ้งและการพัฒนาผลิตภัณฑ์ รวมทั้งสามารถใช้เพื่องานวิจัยทั้งนิสิตและบุคคลากรได้ จำนวนนิสิตที่ใช้ 40-50 คนต่อปี</t>
  </si>
  <si>
    <t xml:space="preserve">เครื่องช่วยหายใจฉุกเฉินแบบอัตโนมัติ  </t>
  </si>
  <si>
    <t>ใช้ในการจัดการเรียนการสอนภาคปฏิบัติ 1 เครื่องต่อนิสิต 10 คนในรายวิชา BLS หัตถการขั้นสูง Emergency Medical Care, ตรวจร่างกาย Emergency Trama Care การสอบ Long Case ลงกอง และอบรมเจ้าหน้าที่ในคณะ เป็นต้น</t>
  </si>
  <si>
    <t>เครื่องบดย่อยสมุนไพร</t>
  </si>
  <si>
    <t>สถานผลิตยา</t>
  </si>
  <si>
    <t>เพื่อเพิ่มกำลังการผลิตในการบดยาสมุนไพร และร่นระยะการทำงานในการบดยาสมุนไพรลง เนื่องจากเป็นเครื่องบดแบบตัด ซึ่งเป็นระบบที่ทันสมัย ได้มาตรฐานสากล ส่วนเครื่องบดยาที่ใช้ปัจจุบันมีใช้งานได้เพียง 1 ตัว ซึ่งเป็นระบบรางกลิ้ง เป็นระบบเก่าซึ่งใช้เวลานานในการผลิตแต่ละครั้ง และมีความเสื่อมของเครื่องตามเวลา มีการดัดแปลงเครื่องจากเดิมเนื่องจากการซ่อมเป็นประจำ จนอาจจะทำให้การบดยาสมุนไพรไม่ได้มาตรฐานเสี่ยงต่อการปนเปื้อน ทั้งนี้ยังเพื่อรองรับปริมาณการผลิตยาที่มีมากขึ้น และเพื่อรองรับการขึ้นทะเบียนเป็นโรงงานผลิตยาสมุนไพรอีกด้วย  ปัจจุบันกำลังปรับปรุงสถานผลิตยาฯ ได้มีการจัดสรรพื้นที่ในการวางเครื่องมือดังกล่าวไว้แล้ว</t>
  </si>
  <si>
    <t>เครื่องบรรจุซองชาชงอัตโนมัติ</t>
  </si>
  <si>
    <t>เพื่อพัฒนากระบวนการผลิตชาสมุนไพร ซึ่งปัจจุบันนี้เราผลิตผลิตภัณฑ์ในรูปแบบชาเพื่อใช้ในโรงพยาบาล จำนวน 7 รายการ ซึ่งใช้กระบวนการผลิตโดยคนในทุกขั้นตอน ไม่เว้นแม้การจากบรรจุผงสมุนไพรลงในซองชา ซึ่งการควบคุมมาตรฐานของการผลิตจะทำได้ยากกว่า และใช้เวลาในการผลิตนานกว่าการใช้เครื่องบรรจุชาสมุนไพรแบบอัตโนมัติทั้งระบบ นอกจากจะทำให้การผลิตได้มาตรฐานสากล ซึ่งทำให้สามารถขึ้นทะเบียนยาและสามารถจำหน่ายภายนอกได้  ก็ยังทำให้กระบวนการผลิตรวดเร็วขึ้น เพิ่มกำลังการผลิตยาสมุนไพรได้เพิ่มขึ้น  ปัจจุบันกำลังปรับปรุงสถานผลิตยาฯ ได้มีการจัดสรรพื้นที่ในการวางเครื่องมือดังกล่าวไว้แล้ว</t>
  </si>
  <si>
    <t>เครื่องกลั่นน้ำมันหอมระเหย</t>
  </si>
  <si>
    <t>เพื่อสกัดน้ำมันหอมระเหยจากสมุนไพร ซึ่งใช้เป็นส่วนประกอบสำคัญในการผลิตยาที่มีส่วนประกอบเป็นน้ำมันหอมระเหย เช่น น้ำมันไพล ยาหม่อง สถานผลิยยาฯ ไม่เคยมีเครื่องนี้มาก่อน ปัจจุบันใช้วิธีการสกัดแบบโบราณซึ่งทำให้ไม่สามารถคำนวณเปอร์เซนต์ของน้ำมันหอมระเหยที่ใช้เป็นส่วนประกอบในตำรับได้ ดังนั้นเราจึงผลิตใช้ได้เฉพาะในโรงพยาบาลของเราเองเท่านั้น ซึ่งกรรมวิธีที่ใช้ผลิตในปัจจุบันยังไม่ได้มาตรฐานพอที่จะขึ้นทะเบียนยาได้ และไม่สามารถวางจำหน่ายภายนอกในท้องตลาดทั่วไปได้ ทำให้เกิดข้อจำกัดในการขาย ปัจจุบันกำลังปรับปรุงสถานผลิตยาฯ จึงมีพื้นที่ในการวางเครื่องมือดังกล่าว นอกจากนั้นเครื่องกลั่นนี้ยังใช้กลั่นสมุนไพรได้อีกหลายชนิดเพื่อเป็นส่วนประกอบในตำรับยาต่างๆ ได้ หรือทำเป็นน้ำมันหอมระเหยจำหน่ายได้โดยตรง</t>
  </si>
  <si>
    <t>เครื่องเข้าแผงยาอัตโนมัติ</t>
  </si>
  <si>
    <t>เพื่อพัฒนาและเพิ่มรูปแบบบรรจุภัณฑ์ของยาสมุนไพรที่ทันสมัยเป็นแบบแผงบรรจุ ทำให้พกพาสะดวกและง่ายต่อการใช้งาน จำหน่ายในรูปแบบผลิตภัณฑ์ขนาดเล็กลงทำให้ขายได้ง่ายขึ้น และสามารถจ่ายยาแบบกำหนดขนาดยาได้ตามความเหมาะสมยิ่งขึ้น ปัจจุบันสมุนไพรรูปแบบแคปซูลเป็นที่นิยมมาก เพราะรับประทานได้สะดวก แต่ถ้าจำหน่ายในแพ็คเก็จใหญ่ ราคาแพง ก็จะทำให้การตัดสินใจซื้อยากกว่าแพ็จเก็จขนาดเล็ก  ปัจจุบันกำลังปรับปรุงสถานผลิตยาฯ จึงไม่มีปัญหาเรื่องการจัดสรรพื้นที่เพื่อวางเครื่องมือดังกล่าว</t>
  </si>
  <si>
    <t>เครื่องทดสอบความกร่อนของเม็ดยา</t>
  </si>
  <si>
    <t xml:space="preserve">เครื่องมือใช้สำหรับวัดความกร่อนของเม็ดยา เป็นกระบวนการควบคุมคุณภาพที่สำคัญในการผลิตยาเม็ดให้ได้มาตรฐานตามเกณฑ์กำหนดในการขอขึ้นทะบียนโรงงานผลิตยา ดังนั้นถ้าต้องการจำหน่ายยาในท้องตลาดได้ เราจำเป็นต้องมีเครื่องมือในการควบคุมคุณภาพให้ครบตามเกณฑ์ เพื่อการขอขึ้นเป็นโรงงานผลิตยาหรือการขอขึ้นทะเบียนตำรับยา  ปัจจุบันกำลังปรับปรุงสถานผลิตยาฯ ได้มีการจัดสรรพื้นที่ในการวางเครื่องมือดังกล่าวไว้แล้ว </t>
  </si>
  <si>
    <t>เครื่องทดสอบการละลายแบบ 8 หลุมทดสอบ</t>
  </si>
  <si>
    <t>เครื่องมือใช้สำหรับวัดการละลายตัวของเม็ดยา เป็นกระบวนการควบคุมคุณภาพที่สำคัญในการผลิตยาเม็ดให้ได้มาตรฐานตามเกณฑ์กำหนดในการขอขึ้นทะบียนโรงงานผลิตยา ดังนั้นถ้าต้องการจำหน่ายยาในท้องตลาดได้ เราจำเป็นต้องมีเครื่องมือในการควบคุมคุณภาพให้ครบตามเกณฑ์ เพื่อการขอขึ้นเป็นโรงงานผลิตยาหรือการขอขึ้นทะเบียนตำรับยา  ปัจจุบันกำลังปรับปรุงสถานผลิตยาฯ ได้มีการจัดสรรพื้นที่ในการวางเครื่องมือดังกล่าวไว้แล้ว</t>
  </si>
  <si>
    <t>ชุดเฝือกดามหลัง สะโพก</t>
  </si>
  <si>
    <t xml:space="preserve">เครื่องดูดเสมหะชนิดเคลื่อนย้าย </t>
  </si>
  <si>
    <t>ใช้ในการจัดการเรียนการสอนภาคปฏิบัติ 1 เครื่องต่อนิสิต 6 คนในรายวิชา หัตถการขั้นต้น Emergency Medical Care, Emergency Trama Care การสอบ Long Case ลงกอง  เป็นต้น</t>
  </si>
  <si>
    <t>ชุด</t>
  </si>
  <si>
    <t xml:space="preserve">เปลตัก </t>
  </si>
  <si>
    <t>ใช้ในการจัดการเรียนการสอนภาคปฏิบัติ 1 ตัวต่อนิสิต 6 คนในรายวิชา ยกและเคลื่อนย้าย การสอบ Long Case สอบลงกอง ทดแทนของเดิมที่ชำรุด 1 ตัว</t>
  </si>
  <si>
    <t>ถังออกซิเจนขนาดพกพาอลูมิเนียม</t>
  </si>
  <si>
    <t>ถัง</t>
  </si>
  <si>
    <t>เป็นอุปกรณ์ที่ต้องมีในกระเป๋า Advance ในรายวิชา หัตถการขั้นสูง EMC ETC การสอบ Long Case สอบลงกอง เป็นต้น</t>
  </si>
  <si>
    <t>หม้อนึ่งลูกประคบสมุนไพรระบบอัตโนมัติ ขนาดไม่น้อยกว่า 50 ลิตร</t>
  </si>
  <si>
    <t>ใบ</t>
  </si>
  <si>
    <t xml:space="preserve"> ปัจจุบันหม้อนึ่งลูกประคบสมุนไพรที่ใช้งานอยู่ไม่ได้มาตรฐานและไม่ถูกการใช้งานของประเภทหม้อ ซึ่งเป็นหม้อกระทะไฟฟ้าใช้สำหรับทำอาหาร มีขนาดเล็กและไม่มีระบบตัดความร้อนอัตโนมัติ ทำให้การนึ่งลูกประคบแต่ละรอบความร้อนไม่ทั่วถึง ส่งผลให้การรักษามีประสิทธิภาพลดลง หรือบางครั้งต้องเพิ่มเวลาในการรอลูกประคบให้ร้อน หรือเกิดปัญหาบ่อยครั้งเรื่องหม้อไหม้หรือใช้งานไม่ได้ในขณะที่เปิดใช้งานอยู่เนื่องจากทำงานเกินกำลังของประเภทของหม้อ ทำให้ได้จัดซื้อใหม่อยู่เป็นประจำ เนื่องจากการนวดรักษาต้องประคบสมุนไพรหรือประคบร้อนทุกราย จึงทำให้การใช้งานหม้อนึ่งเปิดใช้งานอยู่ตลอดการเปิดให้บริการ (การนึ่งลูกประคบสมุนไพรจะนึ่งประมาณ 14 ลูกต่อรอบ ในเวลาราชการนึ่งทั้งหมด 5 รอบและนอกเวลาราชการ 2 รอบ รวมเป็นทั้งหมด 7 รอบต่อวัน ระยะเวลาในการนึ่งประมาณ 40 นาที) ปัจจุบันมีการใช้งานหม้อนึ่งลูกประคบสมุนไพรทุกวัน และหากอัตรากำลังเพียงพอ ทางงานแพทย์แผนไทยประยุกต์มีแผนขยายจำนวนวันออกให้บริการทั้ง 3 หน่วยบริการในทุกวัน คือ คลินิกการแพทย์แผนไทยประยุกต์ (ศูนย์ในเมือง) ศูนย์บริการทางการแพทย์ขามเรียง ศูนย์บริการทางการแพทย์วัดศรีสวัสดิ์ ซึ่งทั้ง 3 หน่วยบริการมีพื้นที่สำหรับติดตั้งหม้อนึ่งลูกประคบสมุนไพรเรียบร้อยแล้ว และเนื่องจากหม้อนึ่งนี้มีขนาดใหญ่เคลื่อนย้ายได้ยากจึงมีความจำเป็นตั้งจัดซื้อ 3 เครื่อง</t>
  </si>
  <si>
    <t xml:space="preserve">หุ่นจำลองฝึกการใส่ท่อช่วยหายใจผู้ใหญ่ </t>
  </si>
  <si>
    <t xml:space="preserve">ใช้ในการจัดการเรียนการสอนภาคปฏิบัติ 1 ตัวต่อนิสิต 6 คนในรายวิชา BLS หัตถการขั้นสูง Emergency Medical Care, ตรวจร่างกาย Emergency Trama Care การสอบ Long Case ลงกอง ของเดิมมี 2 ตัว ไม่เพียงพอต่อการจัดกลุ่มฝึกปฏิบัติตามมาตรฐานการฝึกอบรม นอกจากนี้โรงพยาบาลยังขอยืมเพื่อใช้อบรมเจ้าหน้าที่ในคณะ </t>
  </si>
  <si>
    <t xml:space="preserve">ชุดวัดสัญญาณของระบบกล้ามเนื้อและการเคลื่อนไหว </t>
  </si>
  <si>
    <t>ชุดวัดสัญญาณของระบบกล้ามเนื้อและการเคลื่อนไหว  เป็นเครื่องที่ใช้สำหรับในการตรวจวัดสัญญาณของกล้ามเนื้อการเคลื่อนไหว สามารถทดลองกิริยาตอบสนองฉับพลัน (reflex actions)เป็นผลมาจากการกระตุ้นเชิงกลหรือทางไฟฟ้าได้ เพื่อใช้ประกอบในการวินิจฉัย วางแผนการรักษา พยากรณ์โรคและเพื่อให้ทราบถึงการทำงานของกล้ามเนื้อโดยส่งต่อข้อมูลสัญญาณจากกล้ามเนื้อถึงเครื่องรับและส่งสัญญาณซึ่งเป็นเครื่องมือที่สามารถใช้ในการเรียนการสอนระดับปริญญาตรี บัณฑิตศึกษา และใช้ในงานวิจัยของบุคลากรได้ (รายวิชากลุ่มหัตถเวชกรรมไทยประยุกต์, รายวิชาการวิจัยทางการแพทย์แผนไทยประยุกต์ อีกทั้งสามารถใช้ร่วมกับการเรียนการสอนด้านสรีรวิทยา) และรองรับสำหรับการจัดตั้งศูนย์วิจัยทางด้านหัตถเวชกรรมไทยในเขตพื้นที่ภาคอีสาน จำนวนผู้ใช้ 40-50 คนต่อปี</t>
  </si>
  <si>
    <t xml:space="preserve">ชุดทดสอบการแยกสารด้วยเทคนิค โครมาโตกราฟฟี </t>
  </si>
  <si>
    <t xml:space="preserve">เป็นเครื่องมือสำคัญที่ใช้ในวิเคราะห์ผลในการแยกสารด้วยเทคนิคโครมาโตกราฟฟี เพื่อให้สามารถทำ TLC fingerprint ของสารต่างๆ ที่พบในสมุนไพร เพื่อเป็นการตรวจเอกลักษณ์และยืนยันชนิดของสมุนไพร หรือการยืนยันสารสำคัญที่พบได้ในสมุนไพร นอกจากนั้นยังเป็นวิธีการควบคุมมาตรฐานสมุนไพร และยาสมุนไพรอีกด้วย เป็นเครื่องมือจำเป็นเพื่อใช้สำหรับการเรียนการสอนในรายวิชาเภสัชเวท นิสิตจำนวนและเภสัชกรรมไทยประยุกต์ 4 ในระดับปริญญาตรี สาขาการแพทย์แผนไทยประยุกต์ นิสิตจำนวน 50-70 คน ที่ผ่านมาใช้วิธีประยุกต์ใช้จากอุปกรณ์อื่นที่ไม่ได้เหมาะสมและถูกต้องตามหลักการ ซึ่งทำให้นิสิตไม่สามารถเข้าถึงหลักการและการใช้เครื่องมือได้อย่างแท้จริง ส่งผลต่อการนำความรู้ไปใช้ต่อยอดในระดับสูงขึ้นไป นอกจากนั้นเครื่องมือนี้ยังสามารถใช้ในการวิจัยของนิสิตในระดับปริญญาตรี และระดับบัณฑิตศึกษาที่ทำวิทยานิพนธ์ด้านยาสมุนไพร รวมถึงใช้ในงานวิจัยของอาจารย์และบุคคลากรที่ต้องการศึกษาวิจัยและพัฒนาผลิตภัณฑ์จากสมุนไพรต่างๆ </t>
  </si>
  <si>
    <t>เครื่องปั่นละเอียดและผสมสารแบบตั้งโต๊ะ</t>
  </si>
  <si>
    <t>เป็นเครื่องมือปั่นละเอียด ใช้สำหรับผสมตัวอย่างให้ละลายเป็นเนื้อเดียวกัน โดยอาศัยการปั่นที่ใช้ความเร็วรอบสูง เป็นเครื่องมือเพื่อใช้สำหรับการเรียนการสอนในรายวิชาเภสัชกรรมไทยประยุกต์ 4 ในหัวข้อเรื่องการผลิตและควบคุมคุณภาพยาครีม ยาเจล ยาขี้ผึ้ง และ การทำผลิตภัณฑ์สมุนไพรให้ได้มาตรฐาน ในระดับปริญญาตรี สาขาการแพทย์แผนไทยประยุกต์ และสามารถใช้ในงานวิจัยของนิสิตและบุคลากรได้ จำนวนนิสิตและบุคลากรที่ใช้ 40-60 คนต่อปี</t>
  </si>
  <si>
    <t>รถเข็น 2 ชั้น ขนาดไม่น้อยกว่า 45x85x80 ซ.ม.</t>
  </si>
  <si>
    <t>ี่ใช้สำหรับใส่อุปกรณ์เครื่องมือปฏิบัติการต่างๆ ที่มีน้ำหนักมากหรือเปราะบางอาจจะแตกเสียหายได้ จากห้องเก็บเครื่องมือไปยังห้องปฏิบัติการ เพื่อการขนย้ายที่มีความปลอดภัยของอุปกรณ์และเป็นการทุ่นแรงเจ้าหน้าที่วิชาการและนิสิตในการยกหรือย้ายเครื่องมือหรืออุปการณ์ต่าง ๆ เนื่องจากห้องปฏิบัติการและห้องเก็บเครื่องมืออยู่ห่างกัน และบางครั้งอยู่กันคนละชั้นจึงเป็นเครื่องมือจำเป็นเพื่อใช้สำหรับการเรียนการสอนในรายวิชาเภสัชเวท เภสัชพฤกษศาสตร์ และวิชาเภสัชกรรมไทยประยุกต์ 1,  2,  3,  และ 4  มีนิสิตจำนวน 50-70 คน ณ ปัจจุบันทางสาขาไม่มีเครื่องมือนี้ใช้ ก็จะต้องทำการขนย้ายไปได้ครั้งละจำกัดและเกิดความเสียหาย และได้มีการยืมใช้จากหน่วยงานอื่น แต่ก็เกิดการใช้งานพร้อมกันจึงไม่สามารถยืมได้ในทุกครั้ง</t>
  </si>
  <si>
    <t xml:space="preserve">ชุดหุ่นจำลองกายวิภาคศาสตร์ </t>
  </si>
  <si>
    <t xml:space="preserve">ชุดหุ่นจำลองกายวิภาคศาสตร์ ประกอบไปด้วยหุ่นจำลองกายวิภาคของระบบกล้ามเนื้อแบบสลับเพศได้,หุ่นจำลองกายวิภาคของมือและเท้า, และ 
หุ่นจำลองกายวิภาคของกระดูกมนุษย์ ซึ่งสามารถแยกชิ้นส่วนรวมได้ แสดงใหเห็นกลามเนื้อตื้น 
(Superficial) และลึก (Deep) รวมถึงเสนประสาท หลอดเลือด เนื้อเยื่อและอวัยวะสำคัญอยางละเอียด
ใช้สำหรับประกอบการสอนในรายวิชาหัตถเวชกรรมไทยประยุกต์เพื่อให้นิสิตมีความเข้าใจในกายวิภาคศาสตร์ในแต่ละส่วนได้ดียิ่งขึ้นเป็นเครื่องมือที่สามารถใช้ในการเรียนการสอนระดับปริญญาตรี บัณฑิตศึกษา และใช้ในงานวิจัยของบุคลากรได้ (รายวิชากลุ่มหัตถเวชกรรมไทยประยุกต์, รายวิชาการวิจัยทางการแพทย์แผนไทยประยุกต์,รายวิชาการตรวจร่างกายทางกายภาพและการวินิจฉัยโรค อีกทั้งสามารถใช้ร่วมกับการเรียนการสอนด้านสรีรวิทยา) และรองรับสำหรับการจัดตั้งศูนย์วิจัยทางด้านหัตถเวชกรรมไทยในเขตพื้นที่ภาคอีสาน (หุ่นจำลองที่มีอยู่เป็นรุ่นเก่า รายละเอียดที่มีไม่ชัดเจนและไม่สามารถเปิดแยกส่วนได้) </t>
  </si>
  <si>
    <t xml:space="preserve">เครื่องวัดความแข็งแรงของกล้ามเนื้อ </t>
  </si>
  <si>
    <t xml:space="preserve">เครื่องวัดความแข็งแรงของกล้ามเนื้อ เป็นเครื่องมือที่ใช้ในการประเมินความแข็งแรงของกล้ามเนื้อ  สามารถประเมินการพัฒนากล้ามเนื้อและการทดสอบตามหลักสรีรศาสตร์ได้ โดยสามารถวัดค่าแรงในการดึงสูงสุดได้ สามารถส่งค่าได้แบบดิจิตอลและอนาล็อค และมีซอฟต์แวร์สำหรับประมวลผล ใช้ประกอบในการวินิจฉัย วางแผนการรักษา พยากรณ์โรคได้ เป็นเครื่องมือที่สามารถใช้ในการเรียนการสอนระดับปริญญาตรี บัณฑิตศึกษา และใช้ในงานวิจัยของบุคลากรได้ (รายวิชากลุ่มหัตถเวชกรรมไทยประยุกต์, รายวิชาการวิจัยทางการแพทย์แผนไทยประยุกต์,รายวิชาการตรวจร่างกายทางกายภาพและการวินิจฉัยโรค อีกทั้งสามารถใช้ร่วมกับการเรียนการสอนด้านสรีรวิทยา) และรองรับสำหรับการจัดตั้งศูนย์วิจัยทางด้านหัตถเวชกรรมไทยในเขตพื้นที่ภาคอีสาน </t>
  </si>
  <si>
    <t xml:space="preserve">เครื่องวัดสี  </t>
  </si>
  <si>
    <t>เครื่องวัดสี เป็นเครื่องที่ใช้แทนสายตามนุษย์ โดยใช้หลักการสเปกโตรโฟโตมิเตอร์ เพื่อควบคุมคุณภาพของผลิตภัณฑ์ยาหรือผลิตภัณฑ์ต่างๆ ให้มีค่าสีตรงตามมาตรฐานที่ต้องการ ใช้ในการเรียนการสอนรายวิชาเภสัชกรรมไทยประยุกต์ 4 หัวข้อเรื่องการทดสอบคุณภาพผลิตภัณฑ์ยาสมุนไพร และสามารถใช้เพื่องานวิจัยทั้งนิสิตและบุคคลากรได้ จำนวนนิสิตและบุคลากรที่ใช้ 40-50 คนต่อปี</t>
  </si>
  <si>
    <t xml:space="preserve">เครื่องควบคุมอุณหภูมิและความชื้นสำหรับทดสอบชิ้นงาน </t>
  </si>
  <si>
    <t>เป็นตู้ควบคุมอุณหภูมิและความชื้นสำหรับศึกษาความคงตัว สามารถปรับค่าควบคุมอุณหภูมิและความชื้นได้ เป็นเครื่องมือที่ใช้ตรวจสอบคุณภาพของผลิตภัณฑ์ยาและผลิตภัณฑ์ต่างๆได้ เพื่อให้ผลิตภัณฑ์มีคุณภาพที่ดีและได้มาตรฐาน ใช้ในการเรียนการสอนในรายวิชาเภสัชกรรมไทยประยุกต์ 4 หัวข้อการควบคุมคุณภาพ และการฝึกปฏิบัติงานการผลิตยาสำหรับนิสิต และสามารถใช้ในการทำงานวิจัยของนิสิตและบุคลากรได้ จำนวนนิสิตและบุคลากรที่ใช้ 40-50 คนต่อปี</t>
  </si>
  <si>
    <t>ตู้อบลมร้อน ขนาดไม่น้อยกว่า 100 ลิตร</t>
  </si>
  <si>
    <t>ตู้</t>
  </si>
  <si>
    <t>ใช้อบเครื่องแก้ว อบสมุนไพร  เพื่อใช้ในการทำวิจัยตลอดปีการศึกษาผู้ใช้เครื่องในการวิจัยประมาณ 8 คนขึ้นไปและใช้ในการเตรียมสารเคมีสำหรับทำวิทยานิพนธ์ของนิสิตในที่ปรึกษาของอาจารย์หลักสูตร ปรด. วทม</t>
  </si>
  <si>
    <t>เครื่องอุ่นหลอดทดลอง พร้อมอุปกรณ์ประกอบ</t>
  </si>
  <si>
    <t>ใช้ในการอุ่นสารหรือต้มสารละลายเพื่อใช้ในการทำวิจัยตลอดปีการศึกษามีผู้ใช้เครื่องในการวิจัยประมาณ 8 คนขึ้นไป และใช้ในการเตรียมสารเคมีสำหรับทำวิทยานิพนธ์ของนิสิตในที่ปรึกษาของอาจารย์หลักสูตร ปรด. วทม</t>
  </si>
  <si>
    <t>เครื่องเขย่าสารแบบซ้ายขวาในแนวราบ</t>
  </si>
  <si>
    <t>ใช้ในการเขย่าผสมสารเพื่อใช้ในการทำวิจัยตลอดปีการศึกษามีผู้ใช้เครื่องในการวิจัยประมาณ 8 คนขึ้นไป และใช้ในการเตรียมสารเคมีสำหรับทำวิทยานิพนธ์ของนิสิตในที่ปรึกษาของอาจารย์หลักสูตร ปรด. วทม</t>
  </si>
  <si>
    <t xml:space="preserve">ชุดวิเคราะห์หาชนิดและปริมาณสารสำคัญพร้อมเก็บข้อมูลด้วยภาพถ่ายบนแผ่นวิเคราะห์ขั้นสูง (HPTLC) </t>
  </si>
  <si>
    <t xml:space="preserve">เป็นเครื่องมือที่ใช้วิเคราะห์ชนิดและหาปริมาณสารสำคัญที่พบในวัตถุดิบสมุนไพร โดยวิธี Thin layer chromatography เพื่อตรวจสอบคุณภาพมาตรฐานของวัตถุดิบสมุนไพร ตามวิธีที่กำหนดไว้ในตำรายามาตรฐานสมุนไพรไทย เป็นเครื่องมือที่มีความจำเพาะและแม่นยำ ได้มาตรฐานในระดับสากล ใช้ในการเรียนการสอนในวิชาเภสัชกรรมไทย เภสัชเวท การฝึกปฏิบัติงานการควบคุณภาพของยาสมุนไพร นิสิตจำนวน 50-70 คน ที่ผ่านมาใช้วิธีประยุกต์ใช้จากอุปกรณ์อื่นที่ไม่ได้เหมาะสมและถูกต้องตามหลักการ ซึ่งทำให้นิสิตไม่สามารถเข้าถึงหลักการและการใช้เครื่องมือได้อย่างแท้จริง ส่งผลต่อการนำความรู้ไปใช้ต่อยอดในระดับสูงขึ้นไป นอกจากนั้นเครื่องมือนี้ยังสามารถใช้ในการวิจัยของนิสิตในระดับปริญญาตรี และระดับบัณฑิตศึกษาที่ทำวิทยานิพนธ์ด้านยาสมุนไพร รวมถึงใช้ในงานวิจัยของอาจารย์และบุคคลากรที่ต้องการศึกษาวิจัยและพัฒนาผลิตภัณฑ์จากสมุนไพรต่างๆ </t>
  </si>
  <si>
    <t>กล้องจุลทรรศน์พร้อมอุปกรณ์ถ่ายภาพดิจิตอล</t>
  </si>
  <si>
    <t>บัณฑิตศึกษา</t>
  </si>
  <si>
    <t xml:space="preserve">ใช้ประกอบการเรียนการสอนวิชา โรคปรสิตทางด้านสาธารณสุขนวัตกรรมวิทยาศาสตรสุขภาพ ป.โท นานาชาติ ปฏิบัติงานวิจัยสุขภาพเขตร้อน
</t>
  </si>
  <si>
    <t>เครื่องวัดความยืดหยุ่นของผิวหนัง</t>
  </si>
  <si>
    <t>เป็นกล้องถ่ายภาพความละเอียดสูงใช้แสง LED UV-A Light ในการวิเคราะห์พื้นผิวโดยตรง ซึ่งแสดงให้เห็นถึงโครงสร้างผิว,ระดับความแห้งกร้าน และสะเก็ดของผิว เป็นเครื่องมือเพื่อใช้สำหรับการเรียนการสอนในรายวิชาเภสัชกรรมไทยประยุกต์ 4 หัวข้อเรื่องการผลิตและการควบคุมยาครีม ยาเจล ยาขี้ผึ้ง ในการทดสอบมาตรฐานผลิตภัณฑ์ยาสมุนไพร ในระดับปริญญาตรี สาขาการแพทย์แผนไทยประยุกต์ และสามารถใช้ในงานวิจัยของนิสิตและบุคลากรได้ จำนวนนิสิตและบุคลากรที่ใช้ 40-50 คนต่อปี</t>
  </si>
  <si>
    <t xml:space="preserve">กล้องถ่ายภาพผิวเพื่อวัดริ้วรอยของผิวหนัง </t>
  </si>
  <si>
    <t>เป็นกล้องถ่ายภาพความละเอียดสูงใช้แสง LED UV-A Light ในการวิเคราะห์พื้นผิวโดยตรง ซึ่งแสดงให้เห็นถึงโครงสร้างผิว,ระดับความแห้งกร้าน และสะเก็ดของผิว เป็นเครื่องมือเพื่อใช้สำหรับการเรียนการสอนในรายวิชาเภสัชกรรมไทยประยุกต์ในการทดสอบมาตรฐานผลิตภัณฑ์ยาสมุนไพร ในระดับปริญญาตรี สาขาการแพทย์แผนไทยประยุกต์ และสามารถใช้ในงานวิจัยของนิสิตและบุคลากรได้</t>
  </si>
  <si>
    <t>เครื่องช่วยหายใจชนิดควบคุมด้วยปริมาตรและความดัน</t>
  </si>
  <si>
    <t>เครื่องมัลติมีเดียโปรเจคเตอร์ ขนาดไม่น้อยกว่า 3700  Lumen</t>
  </si>
  <si>
    <t>งานเทคโนโลยีสารสนเทศและโสตทัศนูปกรณ์</t>
  </si>
  <si>
    <t>เพื่อใช้เป็นเครื่องสำรอง ในห้องเรียน หรือห้องประชุม กรณีเกิดการชำรุดของเครื่องที่ติดตั้งไว้เดิม</t>
  </si>
  <si>
    <t>เครื่องพิมพ์แบบฉีดหมึกสำหรับกระดาษ A0</t>
  </si>
  <si>
    <t>เพื่อใช้พิมพ์โปสเตอร์หรืองานพิมพ์ฉลากที่ใช้ความละเอียดสูง</t>
  </si>
  <si>
    <t>ชุดอุปกรณ์ผลิตป้ายสติ๊กเกอร์</t>
  </si>
  <si>
    <t>เพื่อใช้ผลิดป้ายบอกทาง/ป้ายห้อง/สติ๊กเกอร์ติดรถ/ตัดฉลากขวดยา</t>
  </si>
  <si>
    <t>ลำโพงเคลื่อนที่</t>
  </si>
  <si>
    <t>เพื่อใช้ในการออกหน่วยประชาสัมพันธ์</t>
  </si>
  <si>
    <t>ชุดเครื่องเสียงกลางแจ้ง</t>
  </si>
  <si>
    <t>เพื่อใช้ในการจัดงานหรือกิจกรรมกลางแจ้ง</t>
  </si>
  <si>
    <t>หมายเหตุ :</t>
  </si>
  <si>
    <r>
      <t xml:space="preserve">                     (4) ครุภัณฑ์ประจำอาคารใหม่</t>
    </r>
    <r>
      <rPr>
        <sz val="16"/>
        <rFont val="TH SarabunPSK"/>
        <family val="2"/>
      </rPr>
      <t xml:space="preserve"> : เป็นการจัดซื้อหรือจัดหาใหม่ เพื่อใช้ประกอบการเรียนการสอนประจำอาคารก่อสร้างใหม่ พร้อมชี้แจงเหตุผลความจำเป็นและประโยชน์ การใช้งานที่ต้องจัดซื้อ </t>
    </r>
  </si>
  <si>
    <t xml:space="preserve">ชุดสลายนิ่วในระบบทางเดินปัสสาวะโดยใช้พลังงานลม </t>
  </si>
  <si>
    <t>ห้องผ่าตัดศัลยกรรมทางเดินปัสสาวะ</t>
  </si>
  <si>
    <t>ใช้สลายนิ่วขนาดเล็กในท่อไต และไต อุปกรณ์มีขนาดเล็กสามารถใช้ร่วมกับการส่องกล้องทางท่อปัสสาวะและท่อไตด้วยกล้องแบบแข็ง (rigid/semirigid ureteroscope) ได้</t>
  </si>
  <si>
    <t>เครื่องสลายนิ่วภายในระบบทางเดินปัสสาวะด้วยคลื่นความถี่สูงและกระแทกพร้อมระบบดูดเศษนิ่ว</t>
  </si>
  <si>
    <t>ใข้สลายนิ่วขนาดใหญ่ในกระเพาะปัสสาวะ และในไต อุปกรณ์มีขนาดใหญ่ ไม่สามารถใช้ในการส่องกล้องทางท่อไตได้ สามารถใช้ร่วมกับการส่องกล้องทางท่อปัสสาวะ หรือการผ่าตัดสลายนิ่วแบบมีแผลที่ผิวหนังได้ (PCNL) มีประสิทธิภาพในการสลายและกำจัดนิ่ว สูงกว่าชนิดพลังงานลม</t>
  </si>
  <si>
    <t>กล้องส่องตรวจท่อไตและกรวยไตชนิดโค้งงอได้พร้อมชุดถ่ายทอดสัญญาณความละเอียดสูง</t>
  </si>
  <si>
    <t>ใช้ส่องตรวจและทำหัตถการในไต และท่อไต ในปู้ป่วยที่มีท่อไตที่มีความซับซ้อนเข้าถึงยากโดยสามารถใช้กับเลเซอร์สลายนิ่ว หรือตัดเนื้อเยื่อได้</t>
  </si>
  <si>
    <t>กล้องส่องตรวจท่อทางเดินปัสสาวะและกระเพาะปัสสาวะแบบโค้งงอได้</t>
  </si>
  <si>
    <t>กล้อง</t>
  </si>
  <si>
    <t xml:space="preserve"> ใช้ส่องตรวจและทำหัตถการในท่อปัสสาวะ และกระเพาะปัสสาวะ ในผู้ป่วยที่มีท่อปัสสาวะที่มีความซับซ้อน เข้าถึงยาก เช่น ผู้ป่วยได้รับบาดเจ็บที่ท่อปัสสาวะ</t>
  </si>
  <si>
    <t>ชุดเครื่องมือผ่าตัดต่อลูกหมากด้วยกระแสไฟฟ้าชนิดสองขั้ว</t>
  </si>
  <si>
    <t>ใช้ในการผ่าตัดคว้านต่อมลูกหมาก และตัดเนื้องอกในกระเพาะปัสสาวะ ที่มีขนาดต่อมลูกหมากใหญ่กว่า 60 กรัม หรือเนื้องอกขนาดใหญ่ เพื่อลดความเสี่ยงจากการเกิดภาวะผิดปกติของเกลือแร่ในร่างกาย (TUR-P syndrome) ซึ่งพบโอกาสเกิดมากในการผ่าตัดคว้านต่อมลูกหมากที่มีขนาดใหญ่โดยวิธีจี้ตัดแบบขั้วไฟฟ้าเดี่ยว (monopolar TUR-P)</t>
  </si>
  <si>
    <t>เครื่องวัดระดับไมโครบิลลิรูบินในเลือด</t>
  </si>
  <si>
    <t>งานเทคนิคการแพทย์</t>
  </si>
  <si>
    <t>ใช้ในการวัดค่าตัวเหลืองในเด็กทารกแรกคลอด เดิมมี 1 เครื่อง จัดซื้อตั้งแต่ปี 2552 ปัจจุบันชำรุดเสียหาย จึงขอเพิ่มเติมสำหรับใช้ในห้องปฏิบัติการกลางและในห้องทารกแรกคลอด</t>
  </si>
  <si>
    <t>เครื่องชั่งดิจิตอลชนิดถาดคู่</t>
  </si>
  <si>
    <t xml:space="preserve">ใช้ในการชั่งถุงเลือด ให้น้ำหนักเท่ากันก่อนนำเข้าเครื่องปั่นแยกส่วนประกอบของเลือดในการเตรียมเลือดให้กับผู้ป่วย  ปัจจุบันไม่มีเครื่องชั่งใช้งาน </t>
  </si>
  <si>
    <t>เครื่องชั่งดิจิตอลชนิดถาดเดี่ยว</t>
  </si>
  <si>
    <t xml:space="preserve">ใช้ในการชั่งส่วนประกอบของเลือดให้ทราบปริมาณแน่นอน ในการเตรียมเลือดให้กับผู้ป่วย  ปัจจุบันไม่มีเครื่องชั่งใช้งาน </t>
  </si>
  <si>
    <t>เครื่องเอกซเรย์เคลื่อนที่ดิจิตอล ขนาดไม่น้อยกว่า 500 mA</t>
  </si>
  <si>
    <t>(งานรังสีวินิจฉัย) เพื่อใช้งานงานบริการเอกซเรย์ผู้ป่วยทั่วไป และผู้ป่วยโรคติดต่อทางระบบหายใจ ซึ่งต้องไปให้บริการบนหอผู้ป่วย หอผู้ป่วยแยกการระบายอากาศ และห้องฉุกเฉิน ซึ่งปัจจุบันมีเครื่องเอกซเรย์แบบดิจิตอล เพียง 1 เครื่อง และนำเครื่องเอกซเรย์แบบอนาล๊อก 1 เครื่อง มาดัดแปลงให้สามารถใช้ร่วมกับระบบดิจิตอลได้ และมีอายุการใช้งานมากว่า 10 ปี หากชำรุดเสียหายจะทำให้มีเครื่องไม่เพียงพอต่อการบริการ</t>
  </si>
  <si>
    <t>รถพยาบาลพร้อมอุปกรณ์ช่วยชีวิตชั้นสูง</t>
  </si>
  <si>
    <t>ER</t>
  </si>
  <si>
    <t>คัน</t>
  </si>
  <si>
    <t>ปัจจุบันรถAmbulanceที่ใช้งานอยู่มีจำนวน 2 คัน อายุการใช้งานเข้าปีที่ 8 (สถิติการให้บริการรถ Ambulane ของรพ.สุทธาเวช ประมาณ 1,080-1,100 ครั่ง/ปี เลขไมล์เฉลี่ย 45,000-50,000 กิโลเมตร/ปี) ตามมาตรฐานของสถาบันการแพทย์ฉุกเฉิน( สพฉ.) รถฉุกเฉินต้องมีอายุการใช้งานไม่เกิน 7 ปี</t>
  </si>
  <si>
    <t>เครื่องละลายพลาสมา</t>
  </si>
  <si>
    <t>ใช้ในการละลายพลาสม่าที่แช่แข็งก่อนนำให้ผู้ป่วย ในอุณหภูมิ 37 องศาเซลเซียส ปัจจุบันมีอยู่แล้ว 1 เครื่อง จัดซื้อมาตั้งแต่ ปี 2558 ที่ใช้เตรียมได้แค่ 4 ถุง ต่อการละลาย ซึ่งไม่เพียงพอต่อการ-ขยายบริการทางธนาคารเลือดในการเตรียมเลือดให้ผู้ป่วยที่เพิ่มมากขึ้น</t>
  </si>
  <si>
    <t>เตียงรับบริจาคโลหิต</t>
  </si>
  <si>
    <t>เตียง</t>
  </si>
  <si>
    <t>ใช้สำหรับการขอรับบริจาคโลหิตเพื่อรองรับการขยายงานการรับบริจาคเลือดภายในโรงพยาบาลที่ต้องมีการเก็บเลือดและส่วนประกอบของเลือดเพิ่มขึ้นตามปริมาณการใช้ จึงมีความจำเป็นที่จะต้องเตรียมเลือดให้ผู้ป่วยเอง ปัจจุบันได้งบประมาณในปี 2565 แล้ว 3 เตียง ขอเพิ่ม  3  เตียง เพื่อรองรับการขยายบริการในการจัดเตรียมเลือดสำหรับโรงพยาบาลขนาด 250 เตียง</t>
  </si>
  <si>
    <t>ตู้ควบคุมอุณหภูมิเกล็ดเลือดพร้อมเครื่องเขย่าแบบตั้งโต๊ะ ขนาด 96 ถุง</t>
  </si>
  <si>
    <t>ใช้สำหรับเก็บเกล็ดเลือดที่เตรียมได้ ในการให้บริการทางธนาคารเลือด เพื่อให้เกล็ดเลือดเพียงพอพร้อมใช้งานสำหรับรักษาผู้ป่วยในโรงพยาบาล ปัจจุบันได้งบประมาณในปี 2562 แล้ว 1 เครื่อง ขอเพิ่ม  1  เครื่อง เพื่อรองรับการขยายบริการในการจัดเตรียมเลือดสำหรับโรงพยาบาลขนาด 250 เตียง</t>
  </si>
  <si>
    <t>เครื่องไตเทียม</t>
  </si>
  <si>
    <t>หน่วยไตเทียม</t>
  </si>
  <si>
    <t xml:space="preserve">เพื่อขยายการบริการผู้ป่วยที่อยู่ในหอผู้ป่วยวิกฤติ และทดแทนเครื่องเดิมที่มีอายุการใช้งาน 7-8 ปี เครื่องมีการซ่อมแซมหลายครั้ง และช่วยผู้ป่วยโรคไตให้มีเครื่องไตเทียมใช้อย่างเพียงพอ </t>
  </si>
  <si>
    <t>เครื่องผลิตน้ำบริสุทธิ์แบบเคลื่อนที่</t>
  </si>
  <si>
    <t>ใช้ในการฟอกเลือดผู้ป่วยติดเชื้อกรณีอยู่ในห้องแยก เนื่องจากไม่มีหัวจ่ายน้ำบริสุทธิ์</t>
  </si>
  <si>
    <t>เครื่องซีลพร้อมตัดซองบรรจุเวชภัณฑ์ปลอดเชื้ออัตโนมัติ</t>
  </si>
  <si>
    <t>งานจ่ายกลาง</t>
  </si>
  <si>
    <t>ปัจจุบันมีเครื่องซีลอัตโนมัติ 2 เครื่องซึ่งปัจจุบันชำรุดแล้วทั้ง 2 เครื่อง  จึงจำเป็นต้องจัดหาเพื่อทดแทน ทั้งนี้ปัจจุบันการบรรจุเวชภัณฑ์มีปริมาณเพิ่มขึ้นซึ่งปัจจุบันต้องใช้เครื่องซีลซอง ที่เป็น ระบบMannual  ทำให้ใช้เวลาในการทำงานมาก และเพื่อให้สอดคล้องกับปริมาณงานที่เพิ่มขึ้นจึงควรจัดหาอุปกรณ์ที่ช่วยเพิ่มประสิทธิภาพในการทำงาน  เพื่อรองรับการขยายบริการห้องผ่าต้ดและ แผนการขยาย OR Minor ด้วย</t>
  </si>
  <si>
    <t>ชุดมอเตอร์ไฟฟ้าสำหรับเปิดกระโหลกและกรอกกระดูก</t>
  </si>
  <si>
    <t>ห้องผ่าตัดศัลยกรรมประสาท</t>
  </si>
  <si>
    <t>ใช้สำหรับผ่าตัดทางศัลยกรรมประสาท ซึ่งยังไม่เคยมีใช้ในดรงพยาบาล เพื่อรองรับการขยายบริการและศัลยแพทย์ที่จะจบกลับมาในปีงบประมาณ 2566</t>
  </si>
  <si>
    <t>เครื่องเอกซเรย์ฟลูโอโรสโคปเคลื่อนที่แบบซีอาร์มชุดรับภาพชนิดแฟลตพาแนล</t>
  </si>
  <si>
    <t>ห้องผ่าตัดศัลยกรรมทั่วไปและหลอดเลือด</t>
  </si>
  <si>
    <t>ใช้สำหรับเอ็กซเรย์ฟลูโอโรสโคปเคลื่อนที่ขณะทำการผ่าตัดศัลยกรรมทั่วไปและหลอดเลือด ในห้องผ่าตัด</t>
  </si>
  <si>
    <t>เครื่องจี้ห้ามเลือดเลาะเนื้อเยื่อและเชื่อมปิดหลอดเลือดระบบไฟฟ้า</t>
  </si>
  <si>
    <t>ใช้จี้้ห้ามเลือดเลาะเนื้อเยื่อและเชื่อมปิดหลอดเลือดด้วยระบบไฟฟ้าในห้องผ่าตัด เนื่องจากการให้บริการห้องผ่าตัดมีการเปิดบริการหลายห้อง แต่ยังมีเครื่องจี้ที่ไม่เพียงพอ ซึ่งมีความจำเป็นต่อการให้หัตถการผู้ป่วยทั้งผ่าตัดเล็กและผ่าตัดใหญ่ โดยมีการอัตราการใช้ทุกวัน และเพิ่มขึ้นตามอัตราการมารับบริการ</t>
  </si>
  <si>
    <t>เครื่องตรวจอวัยวะภายในด้วยคลื่นเสียงความถี่สูง สำหรับงานห้องผ่าตัด</t>
  </si>
  <si>
    <t>เคริ่อง</t>
  </si>
  <si>
    <t>(งานห้องผ่าตัด โดย อ.นพ.วศิน) เสนอความต้องการเครื่องตรวจอวัยวะภายในด้วยคลื่นเสียงความถี่สูง ที่มีหัวตรวจเหมาะสำหรับงานห้องผ่าตัด ที่ใช้ในการส่องตรวจในการผ่าตัดระบบหลอดเลือด ระบบทางเดินปัสสาวะ  สามารถแสดงผลการไหลเวียนของเลือด และประกอบการตัดชิ้นเนื้อไปตรวจวินิจฉัย ปัจจุบันไม่มีเครื่องใช้งาน มีการยืมเครื่องจากห้องตรวจผู้ป่วยนอกไปใช้งานในบางครั้งทำให้เป็นปัญหาในการพัฒนางานผ่าตัด</t>
  </si>
  <si>
    <t>เครื่องอุ่นเลือดและพลาสมา</t>
  </si>
  <si>
    <t>หน่วยวิสัญญี</t>
  </si>
  <si>
    <t>ยังไม่เคยมีอุปกรณ์นี้ใช้งานในหน่วยงาน  ใช้สำหรับอุ่นเลือดและพลาสมาให้ผู้ป่วยที่เสียเลือดขณะผ่าตัด เนื่องจากการผ่าตัดมีโอกาสเสียเลือดมากและต้องให้เลือดแบบฉุกเฉินทันที เพื่อให้ทดแทนเลือดที่เสียไปอย่างทันที เลือดทีให้กับผู้ป่วยต้องมีอุณหภูมิอุ่นเท่าร่างกายผู้ป่วย ป้องกันอุณหภูมิต่ำจากการได้รับเลือดที่ไม่ได้ warm</t>
  </si>
  <si>
    <t>เครื่องติดตามระบบพลศาสตร์การไหลเวียนในร่างกายผู้ป่วยอย่างต่อเนื่องพร้อมภาควัดปริมาณออกซิเจนในสมอง</t>
  </si>
  <si>
    <t>สำหรับวัดพลศาสตร์การไหลเวียนในร่างกายผู้ป่วยอย่างต่อเนื่องขณะผ่าตัดโดยเป็นระบบ noninvasive เนื่องจากผู้ป่วยบางรายมีความจำเป็นต้องการไหลเวียนของเลือดอย่างใกล้ชิด เพื่อประเมินการทำงานของหัวใจและหลอดเลือดแบบ real time ซึ่งผู้ป่วยบางรายมีข้อจำกัดในการแทงหลอดเลือดแดง จึงจำเป้นต้องใช้การวัดแบบ Nonivsive ที่สามารถประเมินพลศาสตร์การไหลเวียนในร่างกายอย่างต่อเนื่องทดแทนได้</t>
  </si>
  <si>
    <t>เครื่องตรวจค่าความเข้มข้นของฮีโมโกลบินของเลือด</t>
  </si>
  <si>
    <t xml:space="preserve"> ใช้สำหรับวัดความเข้มข้นของ Hemogobin ในผู้ป่วยผ่าตัด เพื่อประเมินค่าความเข้มข้นของเม็ดเลือดผู้ป่วยขณะผ่าตัด สามารถวัดค่าได้โดยใช้เลือดปริมาณน้อยเพียง 1 หยด และอ่านผลได้ทันที มีความแม่นยำมากกว่าการตรวจความเข้มข้นของเลือดแบบ Heamatocrit</t>
  </si>
  <si>
    <t>เครื่องส่องกล่องเสียงเพื่อช่วยในการใส่ท่อช่วยหายใจชนิดวิดีทัศน์</t>
  </si>
  <si>
    <t>ใส่ท่อช่วยหายใจในผู้ป่วยใส่ท่อช่วยหายใจยาก ห้องผ่าตัดชั้น 5 เนื่องจากการเคลื่อนย้ายอุปกรณ์ระหว่างห้องผ่าตัดชั้น 4 และชั้น 5 มีความล่าช้า ไม่มีบันไดหรือลิฟต์ที่เชื่องภายในระหว่างชั้น และการดมยาสลบที่ใส่ท่อช่วยหายใจมีช่วงเลาการเริ่มเคสที่พร้อมกันทั้ง 2 ชั้น และเป็นอุปกรณ์ที่นำไปช่วยใส่ท่อช่วยหายใจในเคสที่มีการปรึกษาจากภายนอกหน่วยงาน</t>
  </si>
  <si>
    <t>เครื่องดมยาสลบชนิด 3 แก๊ส พร้อมเครื่องช่วยหายใจและวิเคราะห์แก๊สระหว่างดมยาสลบ</t>
  </si>
  <si>
    <t>ใช้สำหรับดมยาสลบผู้ป่วยผ่าตัดห้องผ่าตัดชั้น 6 จำนวน 2 ห้อง โดยในแต่ละห้องผ่าตัดต้องมี เครื่องดมยาสลบประจำ ห้องผ่าตัด อย่างน้อย 1 เครื่องต่อห้องผ่าตัด</t>
  </si>
  <si>
    <t>เครื่องกำเนิดไฟฟ้า ขนาดไม่น้อยกว่า 100 กิโลวัตต์</t>
  </si>
  <si>
    <t>งานวิศวกรรมฯ</t>
  </si>
  <si>
    <t>เพื่อใช้ในการให้กำเนิดไฟฟ้าอาคารผู้ป่วยใน 96 เตียง ในกรณีฉุกเฉิน ป้องกันผลกระทบโดยตรงที่จะเกิดกับผู้ป่วยกรณีกระแสไฟฟ้าขัดข้อง</t>
  </si>
  <si>
    <t>เครื่องสำรองไฟฟ้า ขนาดไม่น้อยกว่า 80 kVA</t>
  </si>
  <si>
    <t>ใช้สำรองไฟฟ้าลิฟต์โดยสารอาคาร รพ.สุทธาเวช</t>
  </si>
  <si>
    <t>เครื่องสำรองไฟฟ้า ขนาดไม่น้อยกว่า 3KVA</t>
  </si>
  <si>
    <t>หน่วยศูนย์เครื่องมือแพทย์</t>
  </si>
  <si>
    <t>เพื่อใช้สำรองไฟฟ้าสำหรับเครื่องมือทางการแพทย์ที่ไม่มีเครื่องสำรองไฟฟ้าหรือกรณีที่เครื่องสำรองไฟฟ้าของเครื่องไม่สามารถใช้งานได้ หรือใช้กับกรณีที่ต้องนำไปใช้ยังจุดอื่นๆ ที่ไม่มีระบบสำรองไฟฟ้า สามารถใช้สำรองเครื่องมือที่มีความเสี่ยงสูงได้ทั้งโรงพยาบาล</t>
  </si>
  <si>
    <t>เครื่องปรับอากาศ แบบแยกส่วน แบบตั้งพื้นหรือแบบแขวน (ระบบ Inverter) ขนาดไม่น้อยกว่า 13,000 บีทียู</t>
  </si>
  <si>
    <t>เพื่อใช้ปรับอากาศของหน่วยงานการเงิน  2 เครื่อง, PCR 1 เครื่อง เนื่องจากพื้นที่การทำงานเป็นพื้นที่ปิด จำเป็นต้องมีระบบระบายอากาศที่มีความเย็นเพียงพอ นอกจากนี้ในห้อง PCR (ห้องชีวโมเลกุล) เป็นพื้นที่ปฏิบัติงานเกี่ยวกับการเพาะเชื้อจำเป็นต้องมีการควบคุมอุณหภูมิ และจำเป็นต้องมีการทำให้เกิดความเย็นที่เพียงพอ</t>
  </si>
  <si>
    <t>เครื่องปรับอากาศ แบบแยกส่วน แบบตั้งพื้นหรือแบบแขวน (ระบบ Inverter) ขนาดไม่น้อยกว่า 24,000 บีทียู</t>
  </si>
  <si>
    <t>เครื่องปรับอากาศ แบบแยกส่วน แบบตั้งพื้นหรือแบบแขวน (ระบบ Inverter) ขนาดไม่น้อยกว่า 36,000 บีทียู</t>
  </si>
  <si>
    <t>เพื่อใช้ปรับอากาศของหน่วยงานจ่ายกลาง 3 เครื่อง ซึ่งจุดที่ติดตั้งเป็นบริเวณที่ห้องล้างงานจ่ายกลาง และห้องบรรจุหีบห่อเพื่อทำชุดอุปกรณ์ปราศจากเชื้อ สำหรับหัตถการทางการแพทย์ ซึ่งต้องมีการควบคุมคว่มเย็นและความชื้นให้ได้ตามมาตรฐานงานปราศจากเชื้อแห่งประเทศไทย และเพื่อความปลอดภัยของผู้รับบริการที่ต้องใช้เครื่องมือที่เสี่ยงจากการติดเชื้อน้อยที่สุด ในกรณีห้องเครื่องลิฟท์เพื่อป้องกันการสึกหรอของระบบการทำงานของไฟฟ้าที่จำเป็นต้องมีการปรับอากาศที่ดี, หลังคลอด 1 เครื่อง, ห้องเครื่องลิฟต์ OTIS 1 ห้อง (รพ) 2 เครื่อง ห้องเครื่องลิฟต์ THESEN  1 ห้อง (รพ) 2 เครื่อง เพื่อปรับอุณหภูมิภายในเครื่องที่มีอุณหภูมิสูงให้ลดลงและรักษาการเสื่อมสภาพของอุปกรณ์อิเล็กทรอนิกส์ สำหรับชุดควบคุมเครรื่องลิฟต์ จำนวน 4 เครื่อง, ห้องเครื่องลิฟต์ Shcneider ห้อง (คณะ) 2 เครื่อง เพื่อปรับอุณหภูมิภายในเครื่องที่มีอุณหภูมิสูงให้ลดลงและรักษาการเสื่อมสภาพของอุปกรณ์อิเล็กทรอนิกส์ สำหรับชุดควบคุมเครรื่องลิฟต์ จำนวน 4 เครื่อง</t>
  </si>
  <si>
    <t>เครื่องปรับอากาศ แบบแยกส่วน แบบตั้งพื้นหรือแบบแขวน (ระบบ Inverter) ขนาดไม่น้อยกว่า 40,000 บีทียู</t>
  </si>
  <si>
    <t>เพื่อใช้ปรับอากาศของห้อง MDB (รพ) 2 เครื่อง  เพื่อควบคุมอุณหภูมิภายในห้องและรักษาการเสื่อมสภาพของอุปกรณ์อิเล็กทรอนิกส์</t>
  </si>
  <si>
    <t>เครื่องผนึกสายถุงบรรจุโลหิตแบบเคลื่อนที่</t>
  </si>
  <si>
    <t>ใช้สำหรับการผนึกสายบรรจุโลหิตเพื่อรองรับการขยายงานการรับบริจาคเลือดภายในโรงพยาบาลที่ต้องมีการเก็บเลือดและส่วนประกอบของเลือดเพิ่มขึ้นตามปริมาณการใช้ จึงมีความจำเป็นที่จะต้องเตรียมเลือดให้ผู้ป่วยเอง ปัจจุบันมีอยู่แล้ว 1 เครื่อง ซึ่งไม่เพียงพอต่อการใช้งานในการเปิดรับบริจาคภายในโรงพยาบาลและนอกสถานที่ ที่จำเป็นต้องใช้แต่ละเครื่องประจำแต่ละเตียงบริจาค</t>
  </si>
  <si>
    <t>เครื่องเขย่าพร้อมชั่งน้ำหนักถุงเลือดอัตโนมัติแบบ 3 ระนาบ</t>
  </si>
  <si>
    <t>ใช้สำหรับการชั่งน้ำหนักถุงเลือด เพื่อรองรับการขยายงานการรับบริจาคเลือดภายในโรงพยาบาลที่ต้องมีการเก็บเลือดและส่วนประกอบของเลือดเพิ่มขึ้นตามปริมาณการใช้ จึงมีความจำเป็นที่จะต้องเตรียมเลือดให้ผู้ป่วยเอง ปัจจุบันมีอยู่แล้ว 1 เครื่อง ซึ่งไม่เพียงพอต่อการใช้งานในการเปิดรับบริจาคภายในโรงพยาบาลและนอกสถานที่ ที่จำเป็นต้องใช้แต่ละเครื่องประจำแต่ละเตียงบริจาค</t>
  </si>
  <si>
    <t>เครื่องปั่นแยกส่วนประกอบของเลือดขนาด ขนาดความจุไม่น้อยกว่า 16 ถุง</t>
  </si>
  <si>
    <t>ใช้สำหรับการบั่นแยกส่วนปะกอบโลหิตเพื่อรองรับการขยายงานการรับบริจาคเลือดภายในโรงพยาบาลที่ต้องมีการเก็บเลือดและส่วนประกอบของเลือดเพิ่มขึ้นตามปริมาณการใช้ จึงมีความจำเป็นที่จะต้องเตรียมเลือดให้ผู้ป่วยเอง ปัจจุบันได้งบประมาณในปี 2565 แล้ว 1 เครื่อง ขอเพิ่ม  1  เครื่อง  เพื่อรองรับการขยายบริการในการจัดเตรียมเลือดสำหรับโรงพยาบาลขนาด 250 เตียง</t>
  </si>
  <si>
    <t>เครื่องบีบแยกส่วนประกอนของเลือด</t>
  </si>
  <si>
    <t>เพื่อใช้สำหรับบีบแยกส่วนประกอบโลหิต เนื่องการขยายงานการรับบริจาคเลือดภายในโรงพยาบาลที่ต้องมีการเก็บเลือดและส่วนประกอบของเลือดเพิ่มขึ้นตามปริมาณการใช้ จึงมีความจำเป็นที่จะต้องเตรียมเลือดให้ผู้ป่วยเอง ปัจจุบันได้งบประมาณในปี 2565 แล้ว 1 เครื่อง ขอเพิ่ม  1  เครื่อง เพื่อรองรับการขยายบริการในการจัดเตรียมเลือดสำหรับโรงพยาบาลขนาด 250 เตียง</t>
  </si>
  <si>
    <t>ด้ามกรอความเร็วสูง</t>
  </si>
  <si>
    <t>งานทันตกรรม</t>
  </si>
  <si>
    <t>อัน</t>
  </si>
  <si>
    <t>เพื่อใช้กรอฟันเพื่อรักษางานอุดฟัน ศูนย์บริการขามเรียง มีจำนวนยูนิตทำฟัน 2 เตียง ปัจจุบันดึงด้ามกรอจากนั้นเมืองออกมา ส่งผลในเมืองขาดความคล่องตัว เพื่อรองรับการขยายบริการ คนไข้กลุ่มสิทธิ์ประกันสังคม</t>
  </si>
  <si>
    <t>เครื่องขูดหินปูน</t>
  </si>
  <si>
    <t>เพื่อใช้กรอฟันเพื่อรักษางานอุดฟันศูนย์บริการขามเรียง มีจำนวนยูนิตทำฟัน 2 เตียง ต่อ 1:1 ปัจจุบันดึงด้ามกรอจากในเมือง ในเมืองขาดความคล่องตัว เพื่อรองรับการขยายบริการ คนไข้กลุ่มสิทธิ์ประกันสังคม</t>
  </si>
  <si>
    <t>ด้ามกรอช้าแบบหักมุม</t>
  </si>
  <si>
    <t>เพื่อใช้งานผ่าตัดฟัน ศูนย์บริการขามเรียง มีจำนวนยูนิตทำฟัน 2 เตียง ดึงด้ามกรอจากในเมือง ในเมืองขาดความคล่องตัว เพื่อรองรับการขยายบริการ คนไข้กลุ่มสิทธิ์ประกันสังคม</t>
  </si>
  <si>
    <t>ด้ามกรอชนิดตรง</t>
  </si>
  <si>
    <t>ชุดเครื่องมือยิงยางรัดริดสีดวงทวาร</t>
  </si>
  <si>
    <t>OPD ศัลยกรรม</t>
  </si>
  <si>
    <t>โดยปกติโรคริดสีดวงแบ่งออกเป็น4ระดับ โดยที่เราจะเริ่มผ่าตัดในระดับที่3-4 ส่วนผู้ป่วยในระดับที่1-2 สามารถให้การรักษาโดยไม่ต้องผ่าตัดได้ โดยทำการรัดด้วยยางเพื่อให้หัวริดสีดวงฝ่อไป ตามมาตรฐานการรักษาทางการแพทย์ ซึ่งในปัจจุบันแผนกศัลยกรรมไม่มีเครื่องมือรัดริดสีดวงด้วยยางดังกล่าวเลย ทำให้ผู้ป่วยต้องไปรักษายัง รพ อื่นห่างไกล หรือไม่ได้รับการรักษาตามมาตรฐานที่ควรจะเป็น เครื่องมือดังกล่าวจังมีความตำเป็นอย่างมาก</t>
  </si>
  <si>
    <t>เครื่องวัดอุณหภูมิแบบไร้สาย แ</t>
  </si>
  <si>
    <t>งานเภสัชกรรม</t>
  </si>
  <si>
    <t xml:space="preserve">ตู้เย็นเก็บเวชภัณฑ์ยา ความจุไม่น้อยกว่า 1,300 ลิตร (48 คิวบิกฟุต) </t>
  </si>
  <si>
    <t xml:space="preserve">ตู้เย็นเก็บยาพร้อมช่องแช่แข็ง </t>
  </si>
  <si>
    <t>วัตถุประสงค์ เพื่อจัดเก็บวัคซีนทุกชนิดและวัคซีนบางชนิดที่ต้องแช่แข็งที่อุณหภูมิ -15 ถึง -30 องศา เช่น OPD covid-pfizer เป็นต้น
ปัจจุบัน ที่คลังยามีตู้เย็นสำหรับจัดเก็บวัคซีนจำนวน 2 ตู้ ที่โรงพยาบาลสุทธาเวชมีทั้งวัคซีนะพื้นฐานที่ต้องให้บริการกับเด็กในชุมชน และวัคซีนทางเลือก นอกจากนี้จากสถานการณ์ในปัจจุบันที่มีโรคระบาดทำให้มีวัคซีนที่เพิ่มขึ้นมา ทำให้พื้นที่ในการจัดเก็บวัคซีนบางส่วนจะต้องนำไปเก็บรวมกับเวชภัณฑ์ยาทั่วไป จากมาตรฐานการจัดเก็บวัคซีน คือ ห้ามจัดเก็บปะปนกับยาชนิดอื่น และวัคซีนบางชนิดจำเป็นจะต้องแช่แข็ง เช่น Pfizer ที่พบปัญหาคือหลายๆ รพ ไม่มีช่องแช่แข็งในการจัดเก็บ ดังนั้นเพื่อรองรับโรคระบาดใหม่ที่ไม่สามารถคาดการณ์ล่วงหน้าได้ว่าจะมีอีกเมื่อไหร่ จึงมีความจำเป็นให้เพื่มตู้เย็นที่ใช้ในการจัดเก็บวัคซีนเพิ่ม 1 ตู้ นอกจากนี้ จากสถานการณ์ไฟไหม้ล่าสุด พบว่า ตู้เย็นที่ใช้เก็บวัคซีนไม่มีปัญหาไฟดับ ซึ่งยังคงสามารถใช้งานได้ตลอด ทำให้วัคซีน covid-19 ที่มีจำกัดไม่เสื่อมสภาพ ดังนั้นการซื้อตู้เย็นที่มี spec สูงจึงมีความจำเป็น</t>
  </si>
  <si>
    <t>ตู้เย็นเก็บยาควบคุมอุณหภูมิ ขนาดไม่น้อยกว่า 281 ลิตร</t>
  </si>
  <si>
    <t>รถเข็นแจกยา 30 ลิ้นชัก</t>
  </si>
  <si>
    <t>ปัจจุบันใช้ระบบกระจายยาผู้ป่วยในแบบรายวัน วันละ 1 ครั้ง (one day dose ) ในรูปแบบใบสั่งแพทย์รายบุคคล โดยจะไม่ให้มีการสำรองยาบนหอผู้ป่วย และยาที่จ่ายขึ้นไปบนหอผู้ป่วย พยาบาลเป็นผู้นำเก็บไว้ในช่องเก็บยาของผู้ป่วยแต่ละราย จึงควรมีรถเข็นแจกยาที่มีการเติมยาสำหรับผู้ป่วยเฉพาะรายตั้งแต่ห้องยาเพื่อให้เกิดการ Cross check ทั้งรายการยาสำหรับผู้ป่วยแต่ละราย และปริมาณคงเหลือ ป้องกันและดักจับความคลาดเคลื่อนทางยา อีกทั้งปริมาณการจ่ายยาจากห้องยาต้องสัมพันธ์กับวงรอบการบริหารยา 24 ชั่วโมง  เพื่อไม่ให้ยาเหลือค้างบนหอผู้ป่วย  กรณีแพทย์เปลี่ยนยาหรือสั่งหยุดยาต้องมีการคืนยาทันที โดยมีการส่งคืนห้องยาก่อนรับยาประจำวันรอบใหม่  นอกจากนี้ยังสามารถป้องกันการแพ้ยาซ้ำ ในกรณีนำยาเหลือค้างจากผู้ป่วยรายหนึ่งไปให้อีกรายได้ด้วย  โดยวางแผนการกระจายยาแก่หอผู้ป่วยใน จำนวน 10 หอ ได้แก่ หอผู้ป่วยชั้น 5, หอผุ้ป่วยวิกฤติ ชั้น 6, หอผู้ป่วยพิเศษรวม ชั้น 7,หอผู้ป่วยสามัญหญิง ชั้น 8 ญ, 8 ช, 9ญ, 9ช,หอสงฆ์อาพาธ ชั้น 10, หอผู้ป่วยพิเศษชั้น 11, หอผู้ป่วยพิเศษชั้น 12 เป็นไปในลักษณะ รถแจกยาคันที่มีการแจกจ่ายยาแล้วจากหอผู้ป่วยจะถูกนำมาเปลี่ยนกับคันใหม่ที่มีการจัดยาประจำวันเสร็จรอบล่าสุดจากห้องยา จึงต้องมีจำนวน 20 คัน และเพื่อให้ช่องบรรจุยาเพียงพอต่อจำนวนเตียงผู้ป่วยแต่ละหอผู้ป่วย จึงต้องคัดเลือกรถแจกยาขนาด 30 ลิ้นชัก โดยใช้วัสดุสแตนเลสเพื่อให้มีความคงทนแข็งแรงสามารถรับน้ำหนักน้ำเกลือสำหรับฉีดยาหรือยาที่มีน้ำหนักได้ หากไม่มีรถแจกยา จะทำให้ยังไม่เป็นไปตามาตรฐานการกระจายยา และเสี่ยงต่อการเกิดความคลาดเคลื่อนทางยา การแพ้ยาซ้ำได้</t>
  </si>
  <si>
    <t>รถไฟฟ้านั่งขับพร้อมตู้แตนเลส</t>
  </si>
  <si>
    <t>วัตถุประสงค์  เพื่อรองรับการขนส่งเวชภัณฑ์ยา /น้ำเกลือทุกชนิด/น้ำยาล้างไตทางช่องท้อง ไปยังจุดบริการต่างๆ เช่น อาคารผู้ป่วยนอกหลังใหม่ และสำหรับรองรับการเปิดบริการอาคารผู้ป่วยในพื้นที่ รร สาธิตเดิม ปัจจุบัน  เจ้าหน้าที่คลังยาจำนวน 2 คน ให้บริการจ่ายยาเบิกสำหรับหน่วยบริการอื่นๆ เช่น ไตเทียม วิสัญญี OR ฯลฯ ประกอบไปด้วยเวชภัณฑ์ยาและน้ำเกลือและน้ำยาล้างไต ซึ่งน้ำยาล้างไตทางช่องท้องเจ้าหน้าที่คลังยาเป็นผู้ขนย้ายให้ผู้ป่วยที่มารับบริการคนละ 15-30 ลังต่อครั้ง 2-3 รายต่อวัน ให้บริการจ่ายยาให้ฝ่ายเภสัชกรรมผู้ป่วยนอกและผู้ป่วยในประกอบไปด้วยเวชภัณฑ์ยาและน้ำเกลือสัปดาห์ละ 2 ครั้งหรือมากกว่าหากอัตราการใช้เพิ่มขึ้นมากกว่าเดิม น้ำเกลือครั้งละ 10-20 ลังต่อครั้ง/1ห้องยา การขนย้ายเวชภัณฑ์ดังกล่าว จะใช้รถเข็นของแบบลากเข็นใช้แรงงานเจ้าหน้าที่เพศหญิงของห้องยา โดยใช้แรงลาก และประครองน้ำเกลือผ่านพื้นที่ใต้คลังยาขึ้นลิฟต์ไปยังชั้น 2 และชั้น 6 ตามลำดับ หากมีการเปิดให้บริการในจุดอื่นๆ ที่ห่างไกลออกไป เช่นอาคารผู้ป่วยนอกหลังใหม่ พื้นทางเดินเป็นลักษณะดินขรุขระ และระยะทางไกล จำนวนยาที่เพิ่มมากขึ้นตามปริมาณจำนวนผู้ป่วยนอกที่มารับบริการจะต้องขนย้ายหลายๆรอบ 
ปัญหาคือ เจ้าหน้าที่คลังยา 2 ท่านมีไม่เพียงพอ และเพื่อเป็นการป้องกันอันตรายที่อาจเกิดขึ้นกับเจ้าหน้าที่ระหว่างการทำงาน จำนวนที่ขอ 2 คันเนื่องจาก รถ 1 คันสามารถรองรับน้ำหนักได้ 300 กิโลกรัม เมื่อวัดขนาดปริมาณพื้นที่ความจุแล้วจะสามารถจุน้ำเกลือได้เพียง 10 ลัง การที่สั่งมาสองคนสำหรับความรวดเร็วในการขนส่ง เพราะมีเจ้าหน้าที่ 2 ท่าน หากส่งมอบยาได้เร็วก็จะมีเวลาในการทำงานอย่างอื่นได้เพิ่มขึ้น</t>
  </si>
  <si>
    <t>เครื่องตรวจอวัยวะภายในด้วยคลื่นเสียงความถี่สูง ระดับความคมชัดสูง</t>
  </si>
  <si>
    <t>ห้องคลอด</t>
  </si>
  <si>
    <t>ใช้ตรวจอวัยวะภายในด้วยคลื่นเสียงความถี่วินิจฉัยในโรงพยาบาลสุทธาเวช ที่มีอัตราการให้บริการที่เพิ่มขึ้นและเพื่อการขยายการให้บริการของโรงพยาบาลสุทธาเวช โดยเฉพาะคลินิกที่เปิดใหม่ ร่วมถึงการให้บริการของอาคารผู้ป่วยนอก หลังใหม่ ที่จะแล้วเสร็จ วันที่ 13 ธันวาคม 2565 ตามสัญญาก่อสร้าง</t>
  </si>
  <si>
    <t>โคมไฟอินฟาเรด</t>
  </si>
  <si>
    <t>หน่วยหลังคลอด</t>
  </si>
  <si>
    <t>โคม</t>
  </si>
  <si>
    <t>เนื่องจากโคมไฟอินฟาเรดใช้เพื่ออบแผลฝีเย็บในเคสมารดาหลังคลอด ที่คลอดแบบ Namal labor เพื่อทำให้แผลแห้งเร็ว ลดบวม ลดปวด ซึ่งปัจจุบันได้เปิด Ward หอผู้ป่วยหลังคลอดและทารกแรกเกิดแล้ว และมีจำนวนผู้มารับบริการเพิ่มขึ้น ซึ่งหอผู้ป่วยหลังคลอดและทารกแรกเกิดยังไม่มีโคมไฟอินฟาเรดในการใช้งาน</t>
  </si>
  <si>
    <t>เครื่องให้ออกซิเจนด้วยอัตราการไหลสูง พร้อมเครื่องสร้างความชื้นควบคุมอัตโนมัติ</t>
  </si>
  <si>
    <t>เนื่องจากเครื่องให้ออกซิเจนด้วยอัตราการไหลสูง พร้อมเครื่องสร้างความชื้นควบคุมอัตโนมัติ เป็นเครื่องช่วยหายใจที่ใช้ช่วยผู้ป่วยในภาวะวิกฤตที่ไม่สามารถหายใจได้เพียงพอหรืออยู่ในภาวะ หยุดการหายใจจากสาเหตุต่างๆ และสามารถใช้ฝึกหัดการหายใจเพื่อให้ผู้ป่วยสามารถหายใจได้เอง และกลับสู่สภาวะปกติได้อย่างรวดเร็ว ซึ่งปัจจุบันได้เปิด Ward หอผู้ป่วยทารกกึ่งวิกฤตแล้ว และมีจำนวนผู้มารับบริการเพิ่มขึ้น ซึ่งหอผู้ป่วยทารกกึ่งวิกฤตยังไม่มีเครื่องให้ออกซิเจนด้วยอัตราการไหลสูง พร้อมเครื่องสร้างความชื้นควบคุมอัตโนมัติในการใช้งาน</t>
  </si>
  <si>
    <t>เครื่องปั่นเหวี่ยงเพื่อตรวจหาปริมาณเม็ดเลือดแดงอัดแน่น</t>
  </si>
  <si>
    <t>เนื่องจาก เครื่องปั่นเหวี่ยงเพื่อตรวจหาปริมาณเม็ดเลือดแดงอัดแน่น เพื่อปั่นเลือดสำหรับตรวจหาค่าเปอร์เซ็นต์เม็ดเลือดแดงอัดแน่น ชนิดตั้งโต๊ะ สามารถปั่นเม็ดเลือดแดงอัดแน่นด้วยความเร็วในการปั่นที่ 12,000 รอบต่อนาที (rpm) ซึ่งปัจจุบันได้เปิด Ward หอผู้ป่วยทารกกึ่งวิกฤตแล้ว และมีจำนวนผู้มารับบริการเพิ่มขึ้น ซึ่งหอผู้ป่วยทารกกึ่งวิกฤตยังไม่มีเครื่องปั่นเหวี่ยงเพื่อตรวจหาปริมาณเม็ดเลือดแดงอัดแน่นในการใช้งาน</t>
  </si>
  <si>
    <t>ชุดเครื่องมือพร้อมอุปกรณ์ดูดของเหลวเยื่อบุโพรงมดลูก</t>
  </si>
  <si>
    <t>ห้องผ่าตัดสูติ-นรีเวช</t>
  </si>
  <si>
    <t>ใช้ดูดของเหลวในเยื่อบุโพรงมดลูก สำหรับผู้ป่วยที่ตั้งครรภ์ไข่ปลาอุก ซึ่งอุปกรณ์ชุดนี้ยังไม่มีใช้ในโรงพยาบาล</t>
  </si>
  <si>
    <t>เครื่องชั่งน้ำหนักเด็กแบบดิจิตอล</t>
  </si>
  <si>
    <t>ศูนย์เครื่องมือแพทย์ 2 เครื่อง/ห้องคลอด 2 เครื่อง/IPD12 1 เครื่อง</t>
  </si>
  <si>
    <t>เนื่องตาชั่งสำหรับเด็กมีความจำเป็นต่อการใช้คำนวณปริญญาในการรักษา กับผู้ป่วยเด็กทุกรายซึ่งปัจจบันมีจำนวนผู้มารับบริการเพิ่มขึ้น และเครื่องเดิมที่มีอยู่ มีเพียง 1 เครื่องซึ่ง ไม่เพียงพอกับ จุดบริการที่จำเป็นซึ่งมีทั้งผู้่ป่วยนอกและผู้ป่วยใน</t>
  </si>
  <si>
    <t xml:space="preserve">เครื่องวัดอัตราการไหลของอากาศภายในอาคารพร้อมอุปกรณ์ประกอบ
</t>
  </si>
  <si>
    <t>งานเวชกรรมสังคม</t>
  </si>
  <si>
    <t xml:space="preserve">เป็นเครื่องที่ใช้ ใช้ในการตรวจวัดอัตราการแลกเปลี่ยนอากาศระหว่างอากาศสะอาดกับอากาศสกปรก  ซึ่งจำเป็นต้องมีการประเมินความเสี่ยงอันตรายและโรคที่อาจจะเกิดจากคุณภาพอากาศ  เป็นประจำ ทั้งนึ้เพื่อใช้ในการจัดการอากาศและวิเคราะห์กระบวนการแก้ไขปัญหา ในโรงพยาบาล อีกทั้งยังเป็นการตรวจสอบ เพื่อยืนยันความปลอดภัยได้มาตรฐาน อาคารสถานที่ </t>
  </si>
  <si>
    <t xml:space="preserve">ชุดวัดคุณภาพน้ำแบบภาคสนาม </t>
  </si>
  <si>
    <t>ใช้ในการตรวจวัดคุณภาพน้ำประจำวัน ในปัจจุบันมีไม่ครบทุกพารามิเตอร์</t>
  </si>
  <si>
    <t xml:space="preserve">เครื่องวัดฝุ่นละอองภายในอาคารชนิดอ่านผลทันที
</t>
  </si>
  <si>
    <t>ตรวจวัดคุณภาพอากาศในอาคาร สามารถวัดฝุ่นได้โดยแสดงผลและเก็บข้อมูลในขณะปฏิบัติงานได้ทันที  เครื่องมือนี้ยังไม่มีใช้ในโรงพยาบาล แต่ต้องมีความต้องการใช้ ตลอด เพื่อ ใช้ประเมินความเสี่ยงที่เกิดจากฝุ่น ซึ่งมีผลต่อการวางแผนแก้ไข   ทั้งนี้งานบริการหลายส่วนจำเป็นต้องได้รับการตรวจอย่างสม่ำเสมอ เช่น งานห้องผ่าตัด   งานจ่ายกลาง  หอผู้ป่วยที่มีการผู้รับบริการ  รวมถึงแม้แต่ สถานที่ปฏิบัติงาน</t>
  </si>
  <si>
    <t>ชุดระบบเสียงประชาสัมพันธ์ผ่านระบบ Network</t>
  </si>
  <si>
    <t>เทคโนโลยีสารสนเทศฯ</t>
  </si>
  <si>
    <t>เพื่อทดแทนชุดเครื่องเสียงเดิมที่เป็นครุภัณฑ์ประกอบอาคารโรงพยาบาลสุทธาเวช ปัจจุบันมีสภาพชำรุด และไม่มีอะไหล่ซ่อม สามารถแก้ไขเองเพื่อให้พอใช้งานได้ แต่พบปัญหาเสียงแตกพร่า กระจายเสียงไปไม่ครบทุกพื้นที่ที่ติดตั้ง / สามารถเชื่อมต่อการประชาสัมพันธ์กับอาคารคณะแพทยศาสตร์ หลังที่ 2 และอาคารผู้ป่วยนอกหลังใหม่ได้</t>
  </si>
  <si>
    <t>ชุดระบบเสียงพร้อมติดตั้ง</t>
  </si>
  <si>
    <t>เพื่อการประกาศ ประชาสัมพันธ์ เปิดเพลงบรรเลงสร้างบรรยากาศในหัตถการและจุดพักคอยให้รู้สึกรื่นรมย์ ผ่อนคลายและได้อรรถรสในการรักษา (ข้อมูลจากงานแพทย์แผนไทยประยุกต์)</t>
  </si>
  <si>
    <t>ด้ามสลายต้อกระจกด้วยความถี่สูง</t>
  </si>
  <si>
    <t>ห้องผ่าตัดจักษุ</t>
  </si>
  <si>
    <t>ด้าม</t>
  </si>
  <si>
    <t>เนื่องจากมีแผนการขยายบริการห้องผ่าตัดตา เพื่อรองรับการเป็นสถาบันร่วมผลิตจักษุแพทย์ ได้รับการจัดสรรงบกล้องผ่าตัดและเครื่องสลายต้อกระจกเพียงพอต่อการเปิดห้องผ่าตัดสองห้อง แต่อุปกรณ์ด้ามสลายต้อกระจกด้วยคลื่นเสียงความถี่สูงมีจำนวนไม่เพียงพอต่อการให้บริการ</t>
  </si>
  <si>
    <t>ชุดเครื่องมือสำหรับผ่าตัดต้อกระจก</t>
  </si>
  <si>
    <t>ใช้สำหรับผ่าตัดต้อกระจกแบบแผลเล็ก ซึ่งอุปกรณ์ที่มีอยู่ไม่เพียงพอในการหมุนเวียนเพื่อใช้งานในแต่ละวัน และเพื่อขยายบริการในโครงการต้อกระจก</t>
  </si>
  <si>
    <t>ชุดเครื่องมือผ่าตัดศัลยกรรมกระดูกพื้นฐาน</t>
  </si>
  <si>
    <t>ห้องผ่าตัดศัลยกรรมกระดูกและข้อ</t>
  </si>
  <si>
    <t>เป็นเครื่องมือพื้นฐานที่ใช้สำหรับผ่าตัดกระดูกและข้อ</t>
  </si>
  <si>
    <t xml:space="preserve">เครื่องฟังเสียงเส้นเลือด </t>
  </si>
  <si>
    <t>OPDใหม่ (ศัลยกรรม) 1 เครื่อง</t>
  </si>
  <si>
    <t>ใช้สำหรับฟังเสียงของการไหลเวียนของโลหิต ในโรงพยาบาลสุทธาเวช ที่มีอัตราการให้บริการที่เพิ่มขึ้นและเพื่อการขยายการให้บริการของโรงพยาบาลสุทธาเวช โดยเฉพาะคลินิกที่เปิดใหม่ ร่วมถึงการให้บริการของอาคารผู้ป่วยนอก หลังใหม่ ที่จะแล้วเสร็จ วันที่ 13 ธันวาคม 2565 ตามสัญญาก่อสร้าง</t>
  </si>
  <si>
    <t>อุปกรณ์เก็บตัวอย่างเนื้อเยี่อแบบอัตโนมัติ</t>
  </si>
  <si>
    <t>OPDใหม่  (ศัลยกรรม) 2 เครื่อง</t>
  </si>
  <si>
    <t>อุปกรณ์เก็บตัวอย่างเนื้อเยี่อแบบอัตโนมัติ : การใช้เข็มเจาะตัดเนื้อเยื่อ (Core Needle Biopsy)  ใช้อุปกรณ์ที่เป็นเข็มขนาดใหญ่ขึ้น ประมาณเท่ากับเข็มที่เราไปบริจาคเลือด เจาะเข้าไปที่ก้อน แล้วเข็มก็จะตัดเอาเนื้อเยื่อในก้อนมาจำนวนหนึ่ง สำหรับส่งไปตรวจทางห้องปฏิบัติการ วิธีนี้มีข้อดีคือได้เนื้อเยื่อมากกว่า FNA  และค่อนข้างแม่นยำสูง    ปัจจุบันนี้การตรวจพิสูจน์เนื้อเยื่อนี้จะเปลี่ยนมาทำกันในลักษณะที่ใช้เครื่องมือเล็กๆเพื่อไม่ให้มีผลกระทบหรือรบกวนต่อก้อนมะเร็งให้น้อยที่สุด ผู้ป่วยเองก็เจ็บน้อยที่สุด และขณะเดียวกันก็ต้องให้ผลการตรวจที่แม่นยำมากที่สุดด้วย และที่สำคัญกว่านั้น แผลจากการตรวจเนื้อเยื่อนั้นจะต้องไม่กระทบต่อแผนการรักษาในขั้นตอนต่อไป หากผลการตรวจเนื้อเยื่อนั้นกลับมาว่าเป็นเนื้อมะเร็ง ปัจจุบันมีผู้มารับบริการเก็บตัวอย่างเนื้อเยื่อ เฉลี่ย 5-6 ราย/วัน</t>
  </si>
  <si>
    <t>เครื่องให้ความอบอุ่นสำหรับทารกแรกเกิดพร้อมชุดอุปกรณ์ช่วยชีวิต</t>
  </si>
  <si>
    <t>ER 1 เครื่อง/หลังคลอด 1 เครื่อง</t>
  </si>
  <si>
    <t>ใช้ให้ความอบอุ่นแก่ผู้ป่วยโดยระบบการพาความร้อนทั้งขณะทำการผ่าตัดและหลังการผ่าตัดในโรงพยาบาลสุทธาเวช  ซึ่งปัจจุบัน มีใช้ อยู่ เดิม 3เครื่องประจำที่ห้องคลอด (งบเดิม2 เครื่อง งบแผ่นดิน 65 1 เครื่อง)  ทั้งนี้ ในการให้บริการ พบว่า ยังไม่เพียงพอต่อการให้บริการ เนื่องจากมีผู้รับบริการเพิ่มขึ้น ที่มีอัตราการให้บริการที่เพิ่มขึ้น ซึ่งจำเป็นต้องจัดหาเพิ่ม เพื่อความปลอดภัยของผู้รับบริการทั้งที่ แผนก ER และ หลังคลอด</t>
  </si>
  <si>
    <t xml:space="preserve">ตู้อบเด็กสำหรับทารกแรกเกิด 
</t>
  </si>
  <si>
    <t>ER 1 เครื่อง/หลังคลอด 4 เครื่อง</t>
  </si>
  <si>
    <t>คลิปเด็กอ่อนพร้อมโครงและเบาะนอน</t>
  </si>
  <si>
    <t>หลังคลอด 10 เครื่อง/IPD12 2 เครื่อง</t>
  </si>
  <si>
    <t>เนื่องจากคลิปเด็กอ่อนพร้อมโครงและเบาะนอน ใช้เพื่อเคลื่อนย้ายเด็กทารกในโรงพยาบาลสุทธาเวช ปัจจุบันมีการให้บริการหลายจุด ทั้ง ER ห้องคลอด หลังคลอด และปัจจุบันมีเพียง 5 ตัว   ยังไม่เพียงพอต่อการให้บริการ เนื่องจากมีผู้รับบริการเพิ่มขึ้น ที่มีอัตราการให้บริการที่เพิ่มขึ้น ซึ่งจำเป็นต้องจัดหาเพิ่ม</t>
  </si>
  <si>
    <t>เครื่องติดตามสัญญาณชีพผู้ป่วยชนิดเคลื่อนย้ายได้</t>
  </si>
  <si>
    <t>ER 2 เครื่อง/หลังคลอด 1 เครื่อง</t>
  </si>
  <si>
    <t xml:space="preserve">ใช้เฝ้าติดตามสัญญาณชีพผู้ป่วยชนิดโมดูล สำหรับผู้ป่วยภาวะวิกฤต โดยสามารถเคลื่อนย้ายผู้ป่วยได้ทั้งภายในอาคารและนอกอาคาร ในโรงพยาบาลสุทธาเวช และใช้เฝ้าติดตามสัญญาณชีพผู้ป่วยเวลาส่งตัวผู้ป่วยไปรักษาที่ รพ.อื่น ตามระบบสุขภาพ ที่มีอัตราการให้บริการที่เพิ่มขึ้น </t>
  </si>
  <si>
    <t>เครื่องให้ออกซิเจนด้วยอัตราการไหลสูงในทารก</t>
  </si>
  <si>
    <t>หลังคลอด 2 เครื่อง</t>
  </si>
  <si>
    <t>เนื่องจากเครื่องให้ออกซิเจนด้วยอัตราการไหลสูง ในทารก เป็นเครื่องปรับการผสมระหว่างอากาศและออกซิเจน และจ่ายอากาศอย่างต่อเนื่อง ใช้กับเด็กแรกเกิด และเด็กโตสามารถปรับความเช้มข้นของออกซิเจนได้ง่ายและแม่นยำ   ซึ่งปัจจุบันได้เปิด Ward หอผู้ป่วยทารกกึ่งวิกฤตแล้ว และมีจำนวนผู้มารับบริการเพิ่มขึ้น ซึ่งหอผู้ป่วยทารกกึ่งวิกฤตยังไม่มีเครื่องให้ออกซิเจนด้วยอัตราการไหลสูง ในการใช้งาน</t>
  </si>
  <si>
    <t>เครื่องส่องไฟรักษาเด็กตัวเหลืองชนิดแอลอีดี</t>
  </si>
  <si>
    <t>หลังคลอด 3 เครื่อง/IPD12 1 เครื่อง</t>
  </si>
  <si>
    <t>เครื่องตรวจคลื่นไฟฟ้าหัวใจชนิด 12 ลีด พร้อมระบบแปลผลอัตโนมัติสำหรับทารกแรกเกิด</t>
  </si>
  <si>
    <t>หลังคลอด 1 เครื่อง</t>
  </si>
  <si>
    <t>เนื่องจากเครื่องตรวจคลื่นไฟฟ้าหัวใจชนิด 12 ลีด พร้อมระบบแปลผลอัตโนมัติสำหรับทารกแรกเกิด ใช้เพื่อตรวจคลื่นไฟฟ้าหัวใจในทารกแรกเกิด ซึ่งปัจจุบันมีการให้บริการหลายจุด ทั้ง หอผู้ป่วยทารกกึ่งวิกฤต ชั้น12 และปัจจุบันยังไม่เครื่องตรวจคลื่นไฟฟ้าหัวใจชนิด 12 ลีด พร้อมระบบแปลผลอัตโนมัติสำหรับทารกแรกเกิดในการใช้งาน   ซึ่งจำเป็นมากในกลุ่มเด็กทารกแรกเกิด</t>
  </si>
  <si>
    <t>เครื่องช่วยหายใจสำหรับทารกแรกเกิดชนิดความถี่สูง</t>
  </si>
  <si>
    <t>เนื่องจากเครื่องช่วยหายใจสำหรับทารกแรกเกิดชนิดความถี่สูง  เป็นเครื่องช่วยหายใจที่ใช้ช่วยผู้ป่วยในภาวะวิกฤตที่ไม่สามารถหายใจได้เพียงพอหรืออยู่ในภาวะ หยุดการหายใจจากสาเหตุต่างๆ และสามารถใช้ฝึกหัดการหายใจเพื่อให้ผู้ป่วยสามารถหายใจได้เอง และกลับสู่สภาวะปกติได้อย่างรวดเร็ว ซึ่งปัจจุบันได้เปิด Ward หอผู้ป่วยทารกกึ่งวิกฤตแล้ว และมีจำนวนผู้มารับบริการเพิ่มขึ้น ซึ่งหอผู้ป่วยทารกกึ่งวิกฤตยังไม่มีเครื่องช่วยหายใจสำหรับทารกแรกเกิดชนิดความถี่สูงในการใช้งาน</t>
  </si>
  <si>
    <t>เครื่องกระตุ้นกล้ามเนื้อด้วยไฟฟ้าพร้อมอัลตราซาวด์</t>
  </si>
  <si>
    <t>กายภาพบำบัด 2 ชุด</t>
  </si>
  <si>
    <t>เพื่อใช้สำหรับลดอาการปวดและการอักเสบของกล้ามเนื้อ ใช้กระตุ้นกล้ามเนื้อและเส้นประสาท ซึ่งเป็นคนไข้ส่วนใหญ่ของกายภาพบำบัด โดยเครื่องนี้จำเป็นต้องใช้งานทุกวัน ปัจจุบันเครื่องที่ใช้งานอยู่ชำรุดและมีอายุการใช้งานตั้งแต่ปี 2549 ( 15 ปี) มีระดับคลื่นและไฟฟ้าไม่คงทีอาจช็อตคนไข้ได้ จึงงดใช้งานเครื่องนี้ทำให้ไม่เพียงพอต่อการบริการคนไข้และเพิ่มระยะเวลาในการรอรับบริการ</t>
  </si>
  <si>
    <t>ชุดเครื่องมือสำหรับผ่าตัดเปิดแผล</t>
  </si>
  <si>
    <t>โรงพยาบาลสุทธาเวช กำลังจะเปิดอาคารผู้ป่วยนอกหลังใหม่ ในช่วงปลายปี 2565 ซึ่งภายในตึกมีห้องผ่าตัดเล็กเเผนกศัลยกรรมผ่าตัด เพื่อรองรับการผ่าตัดที่มากขึ้น เช่น แผนกศัลยกรรม ใช้ผ่าตัดก้อนเนื้องอกที่ผิวหนัง จี้ติ่งเนื้อที่อวัยวะเพศ ผ่าตัดเปลี่ยนสายให้อาหารสายยางทางหน้าท้อง เย็บแผล ตัดเนื้อตาย เป็นต้น โดยคาดว่าจะเป็นผ่าตัดได้วันละ5-7รายต่อวัน หรือประมาณ60-80 รายต่อเดือน ชุดอุปกรณ์เครื่องมือผ่าตัดเล็ก เช่น มีดผ่าตัด กรรไกรตัดไหม กรรไกรตัดเนื้อ ด้ามจับเย็บแผล เป็นต้น เซตเครื่องมือผ่าตัดเล็ก จึงจำเป็นอย่างมากที่จะใช้ผ่าตัดผู้ป่วยดังกล่าวในห้องผ่าตัดเล็ก ตามมาตรฐานห้องผ่าตัดตามหลักสากลเพื่อการบริการผ่าตัดผู้ป่วยที่มีประสิทธิภาพมากยิ่งขึ้น</t>
  </si>
  <si>
    <t>ชุดอุปกรณ์สำหรับล้างหน้าเลนส์</t>
  </si>
  <si>
    <t>ห้องผ่าตัดหู คอ จมูก</t>
  </si>
  <si>
    <t>ใช้สำหรับล้างหน้าเลนส์ในระหว่างผ่าตัด เพื่อความสะดวกและเพิ่มประสิทธิภาพในการผ่าตัด แทนการใช้ผู้ช่วยในการฉีดล้างเลนส์ในระหว่างผ่าตัดส่องกล้อง</t>
  </si>
  <si>
    <t>ระบบเครื่องติดตามการทำงานของหัวใจและสัญญาณชีพแบบรวมศูนย์ ไม่น้อยกว่า 4 เตียง</t>
  </si>
  <si>
    <t>ICU 1 เครื่อง</t>
  </si>
  <si>
    <t>ระบบ</t>
  </si>
  <si>
    <t xml:space="preserve">ใช้lสำหรับติดตามการทำงานของหัวใจและสัญญาณชีพอัตโนมัติ แบบ 12 ลีด พร้อมอัตราการเต้นของชีพจร (Pulse Rate)  ผู้ป่วยวิกฤต </t>
  </si>
  <si>
    <t>เตียงผ่าตัดผู้ป่วย</t>
  </si>
  <si>
    <t>OPDใหม่ 3 เตียง</t>
  </si>
  <si>
    <t>โรงพยาบาลสุทธาเวช กำลังจะเปิดตึกผู้ป่วยนอก 7 ชั้นในช่วงปลายปี 2565 ซึ่งภายในตึกมีห้องผ่าตัดเล็กจำนวน 3ห้อง คือห้องผ่าตัดเล็กเเผนกศัลยกรรมผ่าตัด ห้องผ่าตัดเล็กแผนกจักษุ และห้องผ่าตัดแผนกหูคอจมูก เพื่อรองรับการผ่าตัดที่มากขึ้น เช่น แผนกศัลยกรรม ใช้ผ่าตัดก้อนเนื้องอกที่ผิวหนัง จี้ติ่งเนื้อที่อวัยวะเพศ ผ่าตัดเปลี่ยนสายให้อาหารสายยางทางหน้าท้อง เย็บแผล ตัดเนื้อตาย เป็นต้น โดยคาดว่าจะเป็นผ่าตัดได้วันละ5-7รายต่อวัน เตียงผ่าตัดจึงจำเป็นต้องปรับระดับได้ระบบไฟฟ้า มีส่วนฉากกั้นม่านศรีษะผู้ป่วย มีส่วนต่อขยายวางแขนเพื่อผ่าตัดแขนผู้ป่วย ตามมาตรฐานห้องผ่าตัดตามหลักสากลและมาตรฐานทางการแพทย์ เพื่อการบริการผ่าตัดผู้ป่วยที่มีประสิทธิภาพมากยิ่งขึ้น</t>
  </si>
  <si>
    <t xml:space="preserve">เครื่องติดตามการทำงานของหัวใจ และสัญญาณชีพอัตโนมัติ พร้อมอุปกรณ์แขวนติดผนังและระบบ  </t>
  </si>
  <si>
    <t xml:space="preserve">OPDใหม่ 3 เครื่อง  </t>
  </si>
  <si>
    <t>เครื่องติดตามการทำงานของหัวใจ และสัญญาณชีพอัตโนมัติ พร้อมอุปกรณ์แขวนติดผนังและระบบ  ใช้สำหรับในห้องผ่าตัดเล็ก 3 ห้อง (อาคารผู้ป่วยนอกหลังใหม่) เป็นเครื่องเฝ้าและติดตามการทำงานของสัญญาณชีพสำหรับผู้ป่วยภาวะวิกฤต (ภาควัดคลื่นไฟฟ้า(ECG) ภาควัดอัตราการหายใจ (Respiration) ภาควัดความอิ่มตัวของออกซิเจนในเลือด  (SpO2) และภาควัดความดันโลหิตแบบภายนอก (NIBP))</t>
  </si>
  <si>
    <t xml:space="preserve">OPDใหม่ 30 ระบบ </t>
  </si>
  <si>
    <t>ใช้วัดความดันโลหิต อุณหภูมิพร้อมวัดส่วนสูงผู้ป่วย พร้อมระบบในโรงพยาบาลสุทธาเวช ที่มีอัตราการให้บริการที่เพิ่มขึ้นและเพื่อการขยายการให้บริการของโรงพยาบาลสุทธาเวช โดยเฉพาะคลินิกที่เปิดใหม่ ร่วมถึงการให้บริการของอาคารผู้ป่วยนอก หลังใหม่ ที่จะแล้วเสร็จ วันที่ 13 ธันวาคม 2565 ตามสัญญาก่อสร้าง</t>
  </si>
  <si>
    <t>เครื่องบันทึกการบีบตัวของมดลูกและการเต้นของหัวใจทารกในครรภ์ ชนิดเด็กแฝด</t>
  </si>
  <si>
    <t>OPD 1 เครื่อง/ห้องคลอด 1 เครื่อง</t>
  </si>
  <si>
    <t>ใช้ตรวจการบีบตัวของมดลูกและการเต้นของหัวใจทารกในครรภ์ วินิจฉัยในโรงพยาบาลสุทธาเวช ที่มีอัตราการให้บริการที่เพิ่มขึ้นผู้รับบริการเฉลี่ยติดเครื่องบันทึกการบีบตัวของมดลุกและการเต้นของหัวใจทารกในครรภ์  5 ราย/วัน ใช้เวลา 30 นาที/ราย ทำให้ระยะเวลารอคอยในการติดเครื่องนาน</t>
  </si>
  <si>
    <t xml:space="preserve">เครื่องตรวจอวัยวะภายในด้วยคลื่นเสียงความถี่สูงชนิดสี 4 มิติ  </t>
  </si>
  <si>
    <t>OPD ANC(สูติ-นรีเวช) 1 เครื่อง</t>
  </si>
  <si>
    <t xml:space="preserve">โคมไฟผ่าตัดเล็ก </t>
  </si>
  <si>
    <t xml:space="preserve">OPDใหม่ (สูตินรีเวช) 5 โคม </t>
  </si>
  <si>
    <t>โรงพยาบาลสุทธาเวช กำลังจะเปิดอาคารผู้ป่วยนอกหลังใหม่ ในช่วงปลายปี 2565 ซึ่งภายในตึกมีห้องตรวจสูติ-นรีเวชกรรม  เพื่อรองรับการทำหัตถการที่เพิ่มมากขึ้น เช่น จี้ติ่งเนื้อที่อวัยวะเพศ, การตรวจภายใน (PAP Smear), การบริการฝังยาคุมกำเนิด  คลนิกสูติ-นรีเวชกรรม ต้องการโคมไฟแบบล้อเลื่อน เนื่องจากสะดวกในการเคลื่อนย้ายทำหัตถการ</t>
  </si>
  <si>
    <t>โคมไฟส่องตรวจและผ่าตัดเล็กหลอดขนาดไม่น้อยกว่า 60,000 ลักซ์ แอลอีดี ชนิดล้อเลื่อน</t>
  </si>
  <si>
    <t xml:space="preserve">ศูนย์เครื่องมือแพทย์ 1 เครื่อง/ห้องคลอด 1 เครื่อง/ศูนย์ส่องกล้อง 1 เครื่อง </t>
  </si>
  <si>
    <t xml:space="preserve">ใช้ส่องสว่างทำหัตถการเพื่อการรักษาในโรงพยาบาลสุทธาเวช ที่มีอัตราการให้บริการที่เพิ่มขึ้น </t>
  </si>
  <si>
    <t>โคมไฟผ่าตัดเล็กขนาดไม่น้อยกว่า 100,000 ลักซ์ แอลอีดี ชนิดแขวนเพดาน</t>
  </si>
  <si>
    <t>OPDใหม่ 3 (ศัลยกรรม 2/ Minor EYE 1)</t>
  </si>
  <si>
    <t>โรงพยาบาลสุทธาเวช กำลังจะเปิดตึกผู้ป่วยนอก 6 ชั้นในช่วงปลายปี 2565 ซึ่งภายในตึกมีห้องผ่าตัดเล็กจำนวน 3ห้อง คือห้องผ่าตัดเล็กเเผนกศัลยกรรมผ่าตัด ห้องผ่าตัดเล็กแผนกจักษุ และห้องผ่าตัดแผนกหูคอจมูก เพื่อรองรับการผ่าตัดที่มากขึ้น เช่น แผนกศัลยกรรม ใช้ผ่าตัดก้อนเนื้องอกที่ผิวหนัง จี้ติ่งเนื้อที่อวัยวะเพศ ผ่าตัดเปลี่ยนสายให้อาหารสายยางทางหน้าท้อง เย็บแผล ตัดเนื้อตาย เป็นต้น โดยคาดว่าจะเป็นผ่าตัดได้วันละ5-7รายต่อวัน โคมไฟติดเพดานห้องผ่าตัดจึงจำเป็นต้องมีความส่องสว่างมากกว่า100,000 ลักซ์ จำนวนโคม1คู่ ติดเพดานห้องผ่าตัด เพื่อการส่องสว่างทุกทางขณะทำการผ่าตัด และมีการปรับแสงลดการเกิดเงาขณะผ่าตัด ตามมาตรฐานห้องผ่าตัดตามหลักสากลและมาตรฐานทางการแพทย์ เพื่อการบริการผ่าตัดผู้ป่วยที่มีประสิทธิภาพมากยิ่งขึ้น</t>
  </si>
  <si>
    <t>โคมไฟผ่าตัดชนิดติดเพดาน ขนาดไม่น้อยกว่า 130,000 ลักซ์</t>
  </si>
  <si>
    <t>OPDใหม่ 2 (Minor ENT 1/Minor ศัลยกรรม 1 )</t>
  </si>
  <si>
    <t>โรงพยาบาลสุทธาเวช กำลังจะเปิดอาคารผู้ป่วยนอกหลังใหม่ ในช่วงปลายปี 2565 ซึ่งภายในตึกมีห้องผ่าตัดเล็กจำนวน 3ห้อง คือห้องผ่าตัดเล็กเเผนกศัลยกรรมผ่าตัด ห้องผ่าตัดเล็กแผนกจักษุ และห้องผ่าตัดแผนกหูคอจมูก เพื่อรองรับการผ่าตัดที่มากขึ้น เช่น แผนกศัลยกรรม ใช้ผ่าตัดก้อนเนื้องอกที่ผิวหนัง จี้ติ่งเนื้อที่อวัยวะเพศ ผ่าตัดเปลี่ยนสายให้อาหารสายยางทางหน้าท้อง เย็บแผล ตัดเนื้อตาย เป็นต้น โดยคาดว่าจะเป็นผ่าตัดได้วันละ5-7รายต่อวัน โคมไฟติดเพดานห้องผ่าตัดจึงจำเป็นต้องมีความส่องสว่างมากกว่า100,000 ลักซ์ จำนวนโคม1คู่ ติดเพดานห้องผ่าตัด เพื่อการส่องสว่างทุกทางขณะทำการผ่าตัด และมีการปรับแสงลดการเกิดเงาขณะผ่าตัด ตามมาตรฐานห้องผ่าตัดตามหลักสากลและมาตรฐานทางการแพทย์ เพื่อการบริการผ่าตัดผู้ป่วยที่มีประสิทธิภาพมากยิ่งขึ้น</t>
  </si>
  <si>
    <t>เครื่องจี้และตัดด้วยไฟฟ้า</t>
  </si>
  <si>
    <t>OPDใหม่ 2 เครื่อง (ศัลยกรรม/ENT)</t>
  </si>
  <si>
    <t>โรงพยาบาลสุทธาเวช กำลังจะเปิดตึกผู้ป่วยนอก 7 ชั้นในช่วงปลายปี 2565 ซึ่งภายในตึกมีห้องผ่าตัดเล็กจำนวน 3ห้อง คือห้องผ่าตัดเล็กเเผนกศัลยกรรมผ่าตัด ห้องผ่าตัดเล็กแผนกจักษุ และห้องผ่าตัดแผนกหูคอจมูก เพื่อรองรับการผ่าตัดที่มากขึ้น เช่น แผนกศัลยกรรม ใช้ผ่าตัดก้อนเนื้องอกที่ผิวหนัง จี้ติ่งเนื้อที่อวัยวะเพศ ผ่าตัดเปลี่ยนสายให้อาหารสายยางทางหน้าท้อง เย็บแผล ตัดเนื้อตาย เป็นต้น โดยคาดว่าจะเป็นผ่าตัดได้วันละ5-7รายต่อวัน เครื่องจี้ตัดชิ้นเนื้อมีความจำเป็นอย่างยิ่งในการผ่าตัดทุกชนิดหัตถการ เพื่อการบริการผ่าตัดผู้ป่วยที่มีประสิทธิภาพมากยิ่งขึ้น</t>
  </si>
  <si>
    <t>กล้องจุลทรรศน์ชนิดสามกระบอกตา พร้อมชุดถ่ายภาพดิจิตอล</t>
  </si>
  <si>
    <t>หน่วยพยาธิวิทยา</t>
  </si>
  <si>
    <t>ใช้ในการอ่านวินิจฉัยและปรึกษาสไลด์ทางพยาธิวิทยา และถ่ายภาพสไลด์สำหรับงานสอน และเอาไว้รองรับพยาธิแพทย์ที่จะเพิ่มตำแหน่งในอนาคต</t>
  </si>
  <si>
    <t>กล้องจุลทรรศน์ชนิดสองกระบอกตา</t>
  </si>
  <si>
    <t>ใช้ในการอ่านวินิจฉัยทางเซลล์วิทยาสำหรับนักเซลล์วิทยา ซึ่งตามเกณฑ์ราชวิทยาลัยพยาธิแพทย์ควรมีจำนวนกล้อง 1 กล้องต่อ 1 คน (ปัจจุบันมีเจ้าหน้าที่ 2 คน และคาดว่าในปี 2565 จะรับเจ้าหน้าที่เพิ่มอีก 1คน จึงจำเป็นต้องมีกล้องสำหรับรายบุคคลอย่างน้อย 3 ตัวในหน่วยงาน)</t>
  </si>
  <si>
    <t>โต๊ะวางเครื่องมือแพทย์แบบเมโย</t>
  </si>
  <si>
    <t xml:space="preserve">OPDใหม่ 7 ตัว งานOPD มี 2 ตัว เดิม ใช้งานได้ที่ ศัลย์ กับสูติ  อันใหม่เอาเข้าห้อง Minor กับ  TX </t>
  </si>
  <si>
    <t xml:space="preserve">เนื่องจากแผนการขยายหน่วยบริการผู้ป่วยนอกซึ่งเป็นสถานที่ใหม่การทำหัตถการในการให้การรักษา จำเป็นต้องมีโต๊ะวางเครื่องมือชนิด นี้เพื่อให้สะดวกต่อการจัดวางใกล้พื้นที่หัตถการ ซึ่งจุดบริการใหม่ยังมีมีครุภัณฑ์นี้สำหรับดำเนินงานเลย </t>
  </si>
  <si>
    <t>ตะแกรงล้างแผล ขนาดไม่น้อยกว่า 38x54x13 ซม.</t>
  </si>
  <si>
    <t>OPDใหม่ (ศัลยกรรม/สูตินรีเวช) 2 ตัว</t>
  </si>
  <si>
    <t xml:space="preserve">เนื่องจากแผนการขยายหน่วยบริการผู้ป่วยนอกซึ่งเป็นสถานที่ใหม่การทำหัตถการในการให้การรักษา จำเป็นต้องมีตะแกรงล้างแผล  ซึ่งจุดบริการใหม่ที่มีมากกว่า 4 จุดบริการ ยังมีมีครุภัณฑ์นี้สำหรับดำเนินงานเลย </t>
  </si>
  <si>
    <t>รถเข็นเคลื่อนย้ายผู้ป่วยแบบนอน มือหมุน 1 ไกร์</t>
  </si>
  <si>
    <t>OPDใหม่ 30 เตียง</t>
  </si>
  <si>
    <t>ใช้เคลื่อนย้ายผู้ป่วยในโรงพยาบาลสุทธาเวช ที่มีอัตราการให้บริการที่เพิ่มขึ้นและเพื่อการขยายการให้บริการของโรงพยาบาลสุทธาเวช โดยเฉพาะคลินิกที่เปิดใหม่ ร่วมถึงการให้บริการของอาคารผู้ป่วยนอก หลังใหม่ ที่จะแล้วเสร็จ วันที่ 13 ธันวาคม 2565 ตามสัญญาก่อสร้าง</t>
  </si>
  <si>
    <t>ถังขยะสแตนเลส</t>
  </si>
  <si>
    <t>IPD8 2 ใบ/OR 16 ใบ/OPDใหม่ 8 ใบ</t>
  </si>
  <si>
    <t xml:space="preserve">จากแผนการเปิดบริการพื้นที่ใน OPDอาคารใหม่การทำหัตถการในการให้การรักษา จำเป็นต้องมีถังขยะ สำหรับจะที่มีการบริการ หรือหัตถการ ซึ่งจุดบริการใหม่ยังมีมีครุภัณฑ์นี้สำหรับดำเนินงานเลย </t>
  </si>
  <si>
    <t>เตียงตรวจโรค พร้อมบันได 2 ชั้น ขนาดไม่น้อยกว่า 60x185x80 ซม.</t>
  </si>
  <si>
    <t>OPDใหม่ 42 เตียง/งานเทคนิคการแพทย์ 2 เตียง/แผนไทย 2 เตียง</t>
  </si>
  <si>
    <t>เตียงตรวจโรคพร้อมบันได 2 ชั้น :  ใช้สำหรับให้บริการตรวจรักษาแก่ผู้รับบริการที่อาคารผู้ป่วยนอกหลังใหม่ ที่มีทั้งหมด 64 ห้อง (แผนกผู้ป่วยนอก เบิกเพียง 42 เตียง รวมกับที่มีใช้ปัจจุบันอีก 20 เตียง) เพื่อเป็นการรองรับการขยายการที่เพิ่มขึ้น</t>
  </si>
  <si>
    <t>รถเข็นทำหัตถการ</t>
  </si>
  <si>
    <t>ศูนย์เครื่องมือแพทย์ 2 คัน/ER 4 คัน/OPDใหม่ 11 คัน</t>
  </si>
  <si>
    <t>รถเข็นทำหัตถการ : ใช้สำหรับเตรียมอุปกรณ์/เวชภัณฑ์ทางการแพทย์ เพื่อการทำหัตถการ (Treatment Room) ที่เกิดขึ้นในแต่ละคลินิกเฉพาะทาง เป็นการอำนวยความสะดวกในการหยิบจับอุปกรณ์ให้แก่แพทย์และเจ้าหน้าที่ที่ให้บริการ ที่อาคารผู้ป่วยนอกหลังใหม่    (อยู่ในห้องผ่าตัดเล็ก 3 ห้อง, ห้องทำหัตถการ 8 ห้อง)</t>
  </si>
  <si>
    <t xml:space="preserve">รถเข็นของฉุกเฉิน </t>
  </si>
  <si>
    <t>IPD8 1 คัน/OPDใหม่ 5 คัน</t>
  </si>
  <si>
    <t>รถเข็นของฉุกเฉิน : ใช้สำหรับจัดเตรียมอุปกรณ์ช่วยฟื้นคืนชีพ (เช่น เวชภัณฑ์ หรือ ยา CPR) ให้มีความเพียงพอพร้อมใช้ และสามารถใช้งานได้อย่างมีปรสิทธิภาพ ให้เป็นไปตามมาตรฐานของโรงพยาบาล  ซึ่งอาคารผู้ป่วยนอก (หลังใหม่) มีทั้งหมด 6 ชั้น (64 ห้องตรวจ, 3 ห้องผ่าตัดเล็ก) จำเป็นจะต้องมีอุปกรณ์ช่วยฟื้นคืนชีพ (ชั้นละ 1 คัน) เพื่อรองรับกรณีเกิดเหตุการณ์ไม่พึงประสงค์ เช่น ผู้รับบริการมีอาการทรุดลง หรือ หยุดหายใจขณะรอตรวจ เป็นต้น และแต่ละชั้นอยู่ห่างไกลจากอาคารโรงพยาบาลสุทธาเวช (ปัจจุบัน) อาจทำให้ทีม CPR นำอุปกรณ์มาช่วยได้ไม่ทันเวลา</t>
  </si>
  <si>
    <t>รถเข็นผู้ป่วยแบบนั่ง ชนิดพับไม่ได้</t>
  </si>
  <si>
    <t>OPDใหม่ 30 คัน</t>
  </si>
  <si>
    <t>ใช้เคลื่อนย้ายผู้ป่วยในโรงพยาบาลสุทธาเวช ที่มีอัตราการให้บริการที่เพิ่มขึ้นและเพื่อการขยายการให้บริการของโรงพยาบาลสุทธาเวช โดยเฉพาะคลินิกที่เปิดใหม่ รวมถึงการให้บริการของอาคารผู้ป่วยนอก หลังใหม่ ที่จะแล้วเสร็จ วันที่ 13 ธันวาคม 2565 ตามสัญญาก่อสร้าง</t>
  </si>
  <si>
    <t>รถเข็นผู้ป่วยแบบนั่ง  ชนิดพับได้</t>
  </si>
  <si>
    <t>OPDใหม่ 20 คัน</t>
  </si>
  <si>
    <t>ตู้เย็นเก็บยา ขนาดไม่น้อยกว่า 9 คิวบิกฟุต</t>
  </si>
  <si>
    <t>OPD ใหม่ 5 ตู้/IPD9 1 ตู้</t>
  </si>
  <si>
    <t>ยาเป็นองค์ประกอบที่สำคัญอย่างหนึ่งในการรักษาพยาบาลผู้ป่วยให้หายจากโรคที่เป็นอยู่ อีกทั้งยังเป็นส่วนที่ทำให้เกิดทั้งต้นทุนและรายได้ของโรงพยาบาล โดยเฉพาะอย่างยิ่งเป็นค่าใช้จ่ายที่เกิดขึ้นกับผู้ป่วย ดังนั้นเพื่อเป็นการสนับสนุนการใช้ยาให้เกิดประสิทธิภาพสูงสุด การเก็บรักษายาให้มีคุณภาพพร้อมสำหรับการใช้งาน การมีข้อมูลการเก็บรักษายาและความคงตัวของยาหลังจากเตรียมผสม จึงมีความสำคัญทั้งในด้านผลการรักษา และในด้านการช่วยลดต้นทุนที่เกิดจากความสูญเสียของยาก่อนวันหมดอายุที่ควรเป็น  โดยใช้สำหรับอาคารผู้ป่วยนอกหลังใหม่ 5 ตู้ (ห้องผ่าตัดเล็ก 3 ตู้, และใช้สำหรับเก็บวัคซีน (Well Baby) 1 ตู้,  สำหรับห้องทำหัตถการที่คลินิกตรวจโรคทั่วไป 1 ตู้ ) และใช้สำหรับ IPD 9 จำนวน 1 ตู้</t>
  </si>
  <si>
    <t>ชุดตรวจหู คอ จมูก</t>
  </si>
  <si>
    <t>OPD ENT  ใหม่</t>
  </si>
  <si>
    <t>ชุดตรวจหูคอจมูก :โต๊ะตรวจ : เพื่อเพิ่มจำนวนชุดตรวจให้เพียงพอต่อจำนวนแพทย์ที่เข้าตรวจผู้ป่วยในแต่ละวัน โดยแพทย์จะออกตรวจผู้ป่วย 2 ท่าน และอีก1ท่าน จะใช้ชุดตรวจในการสอนนิสิต ดังนั้นจึงมีความจำเป็นต้องมีชุดตรวจ หู คอ จมูกเพิ่มขึ้นอีก1ชุด เพื่อให้เพียงพอต่อการบริการดังกล่าว</t>
  </si>
  <si>
    <t>เครื่องปั่นหาค่าปริมาตรเม็ดเลือดแดงอัดแน่น</t>
  </si>
  <si>
    <t>เพื่อใช้ในตึก OPD หลังใหม่ ปัจจุบันมีใช้ที่ห้องปฏิบัติการกลาง 1 เครื่อง    ขอเพิ่ม 2 ตัว  ใช้ในหน่วยเคมีคลินิก  1 ตัวและ ใช้ในหน่วยโลหิตวิทยาคลินิก  1 ตัว</t>
  </si>
  <si>
    <t>กล้องจุลทรรศน์สำหรับผ่าตัดตา</t>
  </si>
  <si>
    <t>คลินิกจักษุ (OR เล็ก)</t>
  </si>
  <si>
    <t>ใช้สำหรับทำหัตถการทางจักษุที่ห้องผ่าตัดเล็ก ณ อาคารผู้ป่วยนอกใหม่ ซึ่งสามารถใช้ทำหัตถการต่างๆ ที่ไม่ซับซ้อนและสามารถให้บริการแบบผู้ป่วยนอกได้ เช่น การฉีดยาเข้าใต้เยื่อบุตาขาว การเจาะกุ้งยิง การเขี่ยพังผืดทางระบายน้ำในผู้ป่วยโรคต้อหิน การผ่าตัดต้อเนื้อ การฉีดยาเข้าน้ำวุ้นตา เป็นต้น ซึ่งจะช่วยลดความแออัดของผู้ป่วยห้องผ่าตัดใหญ่ และลดจำนวนครั้งที่ผู้ป่วยต้องเดินทางมาโรงพยาบาล</t>
  </si>
  <si>
    <t>อุปกรณ์รับภาพพร้อมจอแสดงภาพสำหรับเครื่องแย็กเลเซอร์</t>
  </si>
  <si>
    <t>คลินิกจักษุ</t>
  </si>
  <si>
    <t>ใช้เพื่อการศึกษา สำหรับนิสิต/แพทย์ ในการสังเกตการทำเลเซอร์รักษาทางจักษุ เนื่องจากแผนกจักษุวิทยา มีนิสิตสาขาทัศนมาตรศาสตร์จากสถาบันต่างๆ มาฝึกงาน และกำลังจะมีแพทย์เพิ่มพูนทักษะสาขาจักษุวิทยา รวมถึงแพทย์ประจำบ้านจากสถาบันฝึกอบรมต่างๆ ที่ติดต่อมาเพื่อฝึกงาน ให้ได้เห็นการสาธิตการรักษาโดยจักษุแพทย์ก่อนลงมือปฏิบัติจริง เพื่อประโยชน์ในการเรียนรู้และความปลอดภัยสูงสุดของผู้ป่วย</t>
  </si>
  <si>
    <t>อุปกรณ์รับภาพพร้อมจอแสดงภาพ</t>
  </si>
  <si>
    <t>เตียงคลอดระบบไฟฟ้า</t>
  </si>
  <si>
    <t xml:space="preserve">ใช้ให้บริการผู้ป่วยสำหรับตรวจและทำหัตถการบนเตียงเดียวซึ่งเตียงตรวจแบบเตียงคลอดไฟฟ้าสามารถปรับจากเตียงตรวจทั่วไปเป็นเตียงตรวจภายในได้เพื่อความสะดวกแก่ผู้รับริการไม่ต้องเคลื่นย้ายเปลี่ยนเตียงเพื่อความปลอดภัยและสะดวกสำหรับหญิงตั้งครรภ์และผู้รับบริการที่สูงอายุ เตียงมีการควบคุมการทำงานด้วยระบบไฟฟ้า   </t>
  </si>
  <si>
    <t>เครื่องติดตามการทำงานของหัวใจและสัญญาณชีพอัตโนมัติสำหรับเด็กแรกเกิด</t>
  </si>
  <si>
    <t>ศูนย์เครื่องมือแพทย์ 1 เครื่อง//ER 1 เครื่อง/หลังคลอด 2 เครื่อง/IPD12 1 เครื่อง</t>
  </si>
  <si>
    <t>ใช้ติดตามสัญญาณชีพ  เป็นเครื่องวัดความดันโลหิตชนิดไม่แทงเส้นแบบอัตโนมัติ (Non-Invasive Blood Pressure) พร้อมอัตราการเต้นของชีพจร (Pulse Rate) ภายในโรงพยาบาล สำหรับเด็กแรกเกิด</t>
  </si>
  <si>
    <t>ชุดเครื่องมือผ่าตัดต้อเนื้อ</t>
  </si>
  <si>
    <t>ชุดเครื่องมือผ่าตัดต้อเนื้อ ใช้สำหรับผ่าตัดต้อเนื้อ ที่ห้องผ่าตัดเล็ก ณ อาคารผู้ป่วยนอกใหม่ เนื่องจากอุปกรณ์ต่างๆ จะถูกแยกกับห้องผ่าตัดใหญ่</t>
  </si>
  <si>
    <t>เครื่องทดสอบการมองเห็นของสายตา</t>
  </si>
  <si>
    <t>ใช้วัดระดับสายตาผู้ป่วยสำหรับแผนกผู้ป่วยนอก (ปัจจุบันอุปกรณ์ไม่เพียงพอทำให้บริการช้า) และผู้ป่วยใน (ปัจจุบันใช้แบบกระดาษ ซึ่งมีปัจจัยเรื่องแสงสว่างและความเสื่อมของอุปกรณ์ทำให้ผลการวัดไม่ได้มาตรฐาน) ซึ่งผู้ป่วยทางจักษุทุกคนต้องได้รับการตรวจวัดระดับสายตา</t>
  </si>
  <si>
    <t>เครื่องวัดความดันโลหิตอัตโนมัติ</t>
  </si>
  <si>
    <t>ศูนย์เครื่องมือแพทย์ 5 เครื่อง/ER 2 เครื่อง/IPD8 2 เครื่อง/IPD11 2 เครื่อง/IPD12 2 เครื่อง/OPDใหม่ 9 เครื่อง</t>
  </si>
  <si>
    <t>ใช้วัดความดันโลหิตในโรงพยาบาลสุทธาเวช และการให้บริการนอกพื้นที่เวลาออกหน่วย</t>
  </si>
  <si>
    <t>กล้องส่องตรวจคอและหลอดลม</t>
  </si>
  <si>
    <t xml:space="preserve">ส่วนกลาง 3 เครื่อง/IPD 9 =1, IPD10= 1 เครื่อง, </t>
  </si>
  <si>
    <t>ใช้ส่องตรวจคอและหลอดลม เพื่อการรักษา ในโรงพยาบาลสุทธาเวช ที่มีอัตราการให้บริการที่เพิ่มขึ้น</t>
  </si>
  <si>
    <t>เครื่องตรวจสมรรถภาพปอด</t>
  </si>
  <si>
    <t>OPDใหม่ (Asthma/COPD Clinic)</t>
  </si>
  <si>
    <t>เครื่องตรวจวิเคราะห์กระจกตาระดับกล้องจุลทรรศน์</t>
  </si>
  <si>
    <t xml:space="preserve">เครื่องตรวจวิเคราะห์กระจกตาระดับกล้องจุลทรรศน์ ใช้ตรวจวิเคราะห์สภาพพยาธิของกระจกตา เพื่อใช้วินิจฉัยแยกโรคทางกระจกตา เช่น กระจกตาติดเชื้อ กระจกตาเสื่อม เป็นต้น เป็นการตรวจระดับเซลล์ในแต่ละชั้นของกระจกตา นอกจากนั้นยังสามารถตรวจสภาพเยื่อบุตาและเปลือกตาได้อีกด้วย เป็นการตรวจที่ทำได้ง่ายและไม่ invasive
</t>
  </si>
  <si>
    <t>เครื่องติดตามการทำงานของหัวใจและสัญญาณชีพอัตโนมัติ</t>
  </si>
  <si>
    <t>ศูนย์เครื่องมือแพทย์ 2 เครื่อง/ER 2 เครื่อง/IPD8 2 เครื่อง/หลังคลอด 5 เครื่อง/IPD11 1 เครื่อง/PCU ขามเรียง 1 เครื่อง</t>
  </si>
  <si>
    <t>ใช้ติดตามสัญญาณชีพ  เป็นเครื่องวัดความดันโลหิตชนิดไม่แทงเส้นแบบอัตโนมัติ (Non-Invasive Blood Pressure) พร้อมอัตราการเต้นของชีพจร (Pulse Rate) ภายในโรงพยาบาล</t>
  </si>
  <si>
    <t>เครื่องวัดความอิ่มตัวของออกซิเจนในเลือดชนิดพกพา</t>
  </si>
  <si>
    <t>ศูนย์เครื่องมือแพทย์ 4 เครื่อง/ER 2 เครื่อง/หลังคลอด 1 เครื่อง/IPD11 1 เครื่อง/OPDใหม่ 12 เครื่อง</t>
  </si>
  <si>
    <t>ใช้วัดความอิ่มตัวชองออกซิเจนในเลือดกับผู้ป่วยในโรงพยาบาลสุทธาเวช ที่มีอัตราการให้บริการที่เพิ่มขึ้น</t>
  </si>
  <si>
    <t>เครื่องกระตุกไฟฟ้าหัวใจชนิดไบเฟสิคแบบจอสีพร้อมภาควัดคาร์บอนไดออกไซด์และออกซิเจน</t>
  </si>
  <si>
    <t>ศูนย์เครื่องมือแพทย์ 2 เครื่อง/ICU 1 เครื่อง/IPD8 1 เครื่อง/IPD12 1 เครื่อง/OPDใหม่ 5 เครื่อง (ชั้นละ 1 เครื่อง)</t>
  </si>
  <si>
    <t>เครื่องกระตุกไฟฟ้าหัวใจชนิดไบเฟสิคแบบจอสีพร้อมภาควัดคาร์บอนไดออกไซด์และออกซิเจน : ใช้สำหรับช่วยชีวิตผู้ป่วยฉุกเฉินให้มีความเพียงพอพร้อมใช้ และสามารถใช้งานได้อย่างมีปรสิทธิภาพ ให้เป็นไปตามมาตรฐานของโรงพยาบาล  ซึ่งอาคารผู้ป่วยนอก (หลังใหม่) มีทั้งหมด 6 ชั้น (64 ห้องตรวจ, 3 ห้องผ่าตัดเล็ก) จำเป็นจะต้องมีอุปกรณ์ช่วยฟื้นคืนชีพ-เครื่องกระตุกไฟฟ้าหัวใจ  (ชั้นละ 1 คัน) เพื่อรองรับกรณีเกิดเหตุการณ์ไม่พึงประสงค์ เช่น ผู้รับบริการมีอาการทรุดลง หรือ หยุดหายใจขณะรอตรวจ เป็นต้น และแต่ละชั้นอยู่ห่างไกลจากอาคารโรงพยาบาลสุทธาเวช (ปัจจุบัน) อาจทำให้ทีม CPR นำอุปกรณ์มาช่วยได้ไม่ทันเวลา</t>
  </si>
  <si>
    <t>เครื่องกระตุกหัวใจชนิดอัตโนมัติ (เออีดี)</t>
  </si>
  <si>
    <t>ศูนย์เครื่องมือแพทย์ 5 เครื่อง</t>
  </si>
  <si>
    <t xml:space="preserve">เพื่อช่วยให้หัวใจของผู้ป่วยที่มีอาการเต้นผิดปกติกลับคืนสู่สภาวะปกติขณะฉุกเฉิน แบบพกพา </t>
  </si>
  <si>
    <t>เครื่องตรวจคลื่นไฟฟ้าหัวใจพร้อมระบบแปลผลอัตโนมัติ</t>
  </si>
  <si>
    <t>ศูนย์เครื่องมือแพทย์ 4 เครื่อง/ER 1 เครื่อง/IPD8 1 เครื่อง/IPD12 1 เครื่อง/OPDใหม่ 5 เครื่อง</t>
  </si>
  <si>
    <t>ใช้บันทึกค่าคลื่นไฟฟ้าหัวใจและวิเคราะห์ผล  เพื่อการรักษาและเฝ้าติดตามสัญญาณชีพผู้ป่วย ในโรงพยาบาลสุทธาเวช ที่มีอัตราการให้บริการที่เพิ่มขึ้น เพื่อเป็นการอำนวยความสะดวกให้แก่ผู้รับบริการในแต่ละชั้น โดยอาคารผู้ป่วยนอกหลังใหม่ (จัดให้มีเครื่องตรวจคลื่นไฟฟ้าหัวใจ ชั้นละ 1 เครื่อง (อัตราการใช้งานโดยเฉลี่ยอยู่ที่ 20 ราย/วัน)</t>
  </si>
  <si>
    <t>เครื่องวัดสัญญาณชีพและอิ่มตัวของออกซิเจน</t>
  </si>
  <si>
    <t>ศูนย์เครื่องมือแพทย์ 2 เครื่อง/HD 1 เครื่อง</t>
  </si>
  <si>
    <t>ใช้วัดสัญญาณชีพ และความอิ่มตัวชองออกซิเจนในเลือดกับผู้ป่วยในโรงพยาบาลสุทธาเวช ที่มีอัตราการให้บริการที่เพิ่มขึ้น</t>
  </si>
  <si>
    <t xml:space="preserve">เครื่องติดตามการทำงานของหัวใจและสัญญาณชีพอัตโนมัติพร้อมติดตามความดันโลหิตแดงและระดับออกซิเจนในเลือดแดง </t>
  </si>
  <si>
    <t>ศูนย์เครื่องมือแพทย์ 1 เครื่อง/ห้องคลอด 1 เครื่อง/ICU 2 เครื่อง</t>
  </si>
  <si>
    <t xml:space="preserve">ใช้ติดตามการทำงานของหัวใจและสัญญาณชีพอัตโนมัติ แบบ 12 ลีด พร้อมอัตราการเต้นของชีพจร (Pulse Rate)  ภายในโรงพยาบาล </t>
  </si>
  <si>
    <t>เครื่องดูดเสมหะแบบเคลื่อนย้าย</t>
  </si>
  <si>
    <t>ใช้สำหรับดูดของเหลวภายในร่างกายผู้ป่วย ในโรงพยาบาลสุทธาเวช ที่มีอัตราการให้บริการที่เพิ่มขึ้น</t>
  </si>
  <si>
    <t>เครื่องผลิตออกซิเจน ขนาดไม่น้อย 10 ลิตร</t>
  </si>
  <si>
    <t>ศูนย์เครื่องมือแพทย์ 9 เครื่อง/PCU ขามเรียง 1 เครื่อง</t>
  </si>
  <si>
    <t xml:space="preserve">ใช้สำหรับเพื่อผลิตออกซิเจน ให้กับผู้ป่วยในขณะหายใจและใช้ขณะออกนอกพื้นที่ โรงพยาบาลสุทธาเวช </t>
  </si>
  <si>
    <t>เครื่องให้อากาศผสมออกซิเจนด้วยอัตราการไหลสูง</t>
  </si>
  <si>
    <t>ศูนย์เครื่องมือแพทย์ 6 เครื่อง</t>
  </si>
  <si>
    <t>ใช้สำหรับเพื่อให้อากาศผสมออกซิเจน ด้วยอัตราการไหลสูง กับผู้ป่วยในโรงพยาบาลสุทธาเวช ที่มีอัตราการให้บริการที่เพิ่มขึ้น</t>
  </si>
  <si>
    <t>เครื่องควบคุมการให้สารละลายแบบกระบอกฉีดยาระบบอัตโนมัติ</t>
  </si>
  <si>
    <t>ศูนย์เครื่องมือแพทย์ 14 เครื่อง/ICU 3  เครื่อง/ หลังคลอด 4  เครื่อง/IPD11 2 เครื่อง/IPD12 2 เครื่อง</t>
  </si>
  <si>
    <t xml:space="preserve">ใช้ควบคุมการให้สารละลายแบบกระบอกฉีดยาระบบอัตโนมัติ ในโรงพยาบาลสุทธาเวช ที่มีอัตราการให้บริการที่เพิ่มขึ้น </t>
  </si>
  <si>
    <t>เตียงผู้ป่วยระบบมือหมุน 3 ฟังก์ชัน พร้อมอุปกรณ์</t>
  </si>
  <si>
    <t>ศูนย์เครื่องมือแพทย์ 7 เตียง/HD 3 เครื่อง</t>
  </si>
  <si>
    <t>ใช้ให้บริการผู้ป่วย  ในโรงพยาบาลสุทธาเวช ที่มีอัตราการให้บริการที่เพิ่มขึ้น</t>
  </si>
  <si>
    <t>เครื่องตรวจอวัยวะภายในด้วยคลื่นเสียงความถี่สูง</t>
  </si>
  <si>
    <t>PCU ขามเรียง 1 เครื่อง</t>
  </si>
  <si>
    <t>ใช้ตรวจอวัยวะภายในด้วยคลื่นเสียงความถี่สูง  เพื่อการรักษา วินิจฉัยผู้ป่วยในโรงพยาบาลสุทธาเวช ที่มีอัตราการให้บริการที่เพิ่มขึ้น</t>
  </si>
  <si>
    <t>เครื่องช่วยหายใจอัตโนมัติชนิดเคลื่อนย้ายได้</t>
  </si>
  <si>
    <t>ER 2 เครื่อง</t>
  </si>
  <si>
    <t xml:space="preserve">ใช้สำหรับการช่วยหายใจในผู้ป่วยที่อยู่ในภาวะวิกฤตที่ต้องใช้เครื่องช่วยหายใจ ในเด็กแรกเกิดจนถึงผู้ใหญ่โดยสามารถเคลื่อนย้ายผู้ป่วยได้ทั้งภายในอาคารและนอกอาคาร ในโรงพยาบาลสุทธาเวช ที่มีอัตราการให้บริการที่เพิ่มขึ้น </t>
  </si>
  <si>
    <t>เครื่องกรองอากาศ ขนาดแรงลมไม่น้อยกว่า 1,000 ซีเอฟเอ็ม</t>
  </si>
  <si>
    <t>ศูนย์เครื่องมือแพทย์ 10 เครื่อง</t>
  </si>
  <si>
    <t>เพื่อใช้กรองอากาศภายในห้องบริการผู้ป่วย/คลินิก/จุดที่มีความเสี่ยงต่อการสะสมเชื้อไวรัสฯ/ห้องตรวจผู้ป่วย ป้องกันและกรองอากาศในสถานการณ์โควิด-19</t>
  </si>
  <si>
    <t>ชุดเครื่องมือทำแผลและตัดไหม</t>
  </si>
  <si>
    <t>OPD ENT ใหม่ 10 ชุด/OPD ผิวหนังใหม่ 5 ชุด</t>
  </si>
  <si>
    <t>ชุดเครื่องมือทำแแผลและตัดไหม : มีความจำเป็นต้องใช้เนื่องจากจะมีการทำหัตถการผ่าตัดเล็ก เช่น FNA(Fine needle aspiration ),การเย็บแผล และตัดไหมเป็นต้น จากการบริการที่ผ่านมา(ยังไม่มีOR minor) ต้องใช้ชุดดครื่องมือนี้ประมาน5-7ชุด ต่อวัน ต่อแพทย์1 ท่านดังนั้นจึงเสนอขอชุดเครื่องมือทำแผลและตัดไหมเพิ่มขึ้นเพื่อรองรับบริการมีแนวโน้มเพิ่มขึ้น</t>
  </si>
  <si>
    <t>ชุดเครื่องมือผ่าตัดทั่วไปชุดเล็ก</t>
  </si>
  <si>
    <t>โรงพยาบาลสุทธาเวช กำลังจะเปิดตึกผู้ป่วยนอก 7 ชั้นในช่วงปลายปี 2565 ซึ่งภายในตึกมีห้องผ่าตัดเล็กเเผนกศัลยกรรมผ่าตัด เพื่อรองรับการผ่าตัดที่มากขึ้น เช่น แผนกศัลยกรรม ใช้ผ่าตัดก้อนเนื้องอกที่ผิวหนัง จี้ติ่งเนื้อที่อวัยวะเพศ ผ่าตัดเปลี่ยนสายให้อาหารสายยางทางหน้าท้อง เย็บแผล ตัดเนื้อตาย เป็นต้น โดยคาดว่าจะเป็นผ่าตัดได้วันละ5-7รายต่อวัน หรือประมาณ60-80 รายต่อเดือน ชุดอุปกรณ์เครื่องมือผ่าตัดเล็ก เช่น มีดผ่าตัด กรรไกรตัดไหม กรรไกรตัดเนื้อ ด้ามจับเย็บแผล เป็นต้น เซตเครื่องมือผ่าตัดเล็ก จึงจำเป็นอย่างมากที่จะใช้ผ่าตัดผู้ป่วยดังกล่าวในห้องผ่าตัดเล็ก ตามมาตรฐานห้องผ่าตัดตามหลักสากลเพื่อการบริการผ่าตัดผู้ป่วยที่มีประสิทธิภาพมากยิ่งขึ้น</t>
  </si>
  <si>
    <t>ชุดเครื่องมือผ่าตัดเจาะคอ</t>
  </si>
  <si>
    <t>เครื่องมือผ่าตัดเจาะคอ : เพื่อรองรับผู้ป่วยที่จำเป็นต้องได้รับการผ่าตัดฉุกเฉินด้วยการเจาะคอ(Tracheostomy) ซึ่งเกิดขึ้นได้ใน ผู้ป่วยแผนก หู คอ จมูก ดังนั้นจึงเห็นควรให้มีชุดผ่าตัดเจาะคอไว้ประจำที่ห้องผ่าตัดเล็ก จำนวน2 ชุด</t>
  </si>
  <si>
    <t>เลนส์สำหรับการผ่าตัดผ่านกล้องขนาดเส้นผ่าศูนย์กลาง 4.0 มิลลิเมตร มุมมอง 0 องศา ความยาว 180 มิลลิเมตร</t>
  </si>
  <si>
    <t>ชิ้น</t>
  </si>
  <si>
    <t xml:space="preserve"> เลนส์ ผ่าตัดผ่านกล้อง 0 องศา :ใช้ประกอบในชุดตรวจหูคอจมูก ปัจจุบันมีเพียง2ชุด และเนื่องจากตึกผู้ป่วยใหม่มีความจำเป็นต้องใช้โต๊ะตรวจบริการตรวจผู้ป่วยและสอนนิสิตรวม3ชุด จึงมีความจำเป็นในการซื้อเลนส์ผ่าตัดเพิ่ม ใช้ในการส่องตรวจรอยโรคในช่องจมูก,ไซนัสและหลังโพรงจมูก อีกทั้งยังใช้ในการทำหัตการ Biopsy ชิ้นเนื้อในจมูก</t>
  </si>
  <si>
    <t>เลนส์สำหรับการผ่าตัดผ่านกล้องขนาดเส้นผ่าศูนย์กลาง 4.0 มิลลิเมตร มุมมอง 30 องศา ความยาว 180 มิลลิเมตร</t>
  </si>
  <si>
    <t>เลนส์ ผ่าตัดผ่านกล้อง 30องศา :ใช้ประกอบในชุดตรวจหูคอจมูก ปัจจุบันมีเพียง2ชุด และเนื่องจากตึกผู้ป่วยใหม่มีความจำเป็นต้องใช้โต๊ะตรวจบริการตรวจผู้ป่วยและสอนนิสิตรวม3ชุด จึงมีความจำเป็นในการซื้อเลนส์ผ่าตัดเพิ่ม ใช้ในการส่องตรวจรอยโรคในช่องจมูก,ไซนัสและหลังโพรงจมูก อีกทั้งยังใช้ในการทำหัตการ Biopsy ชิ้นเนื้อในจมูก</t>
  </si>
  <si>
    <t>เลนส์สำหรับการผ่าตัดผ่านกล้องขนาดเส้นผ่าศูนย์กลาง 4.0 มิลลิเมตร มุมมอง 70 องศา ความยาว 180 มิลลิเมตร</t>
  </si>
  <si>
    <t>เลนส์ ผ่าตัดผ่านกล้อง 70 องศา :ใช้ประกอบในชุดตรวจหูคอจมูก ปัจจุบันมีเพียง2ชุด และเนื่องจากตึกผู้ป่วยใหม่มีความจำเป็นต้องใช้โต๊ะตรวจบริการตรวจผู้ป่วยและสอนนิสิตรวม3ชุด จึงมีความจำเป็นในการซื้อเลนส์ผ่าตัดเพิ่ม ใช้ในการส่องตรวจรอยโรคในช่องจมูก,ไซนัสและหลังโพรงจมูก อีกทั้งยังใช้ในการทำหัตการ Biopsy ชิ้นเนื้อในจมูก</t>
  </si>
  <si>
    <t>เลนส์สำหรับการผ่าตัดผ่านกล้องขนาดเส้นผ่าศูนย์กลาง 2.7 มิลลิเมตร มุมมอง 0 องศา ความยาว 190 มิลลิเมตร</t>
  </si>
  <si>
    <t xml:space="preserve"> เลนส์ ผ่าตัดผ่านกล้อง 0 องศา ยาว190 มม.:ใช้ประกอบในชุดตรวจหูคอจมูก ปัจจุบันมีเพียง2ชุด และเนื่องจากตึกผู้ป่วยใหม่มีความจำเป็นต้องใช้โต๊ะตรวจบริการตรวจผู้ป่วยและสอนนิสิตรวม3ชุด จึงมีความจำเป็นในการซื้อเลนส์ผ่าตัดเพิ่ม ใช้ในการส่องตรวจรอยโรคในช่องจมูก,ไซนัสและหลังโพรงจมูก อีกทั้งยังใช้ในการทำหัตการ Biopsy ชิ้นเนื้อในจมูก</t>
  </si>
  <si>
    <t>รถเตรียมเครื่องมือแบบมีขอบตั้ง ขนาดไม่น้อยกว่า 45x85x80 ซม.</t>
  </si>
  <si>
    <t>หลังคลอด 2 คัน</t>
  </si>
  <si>
    <t xml:space="preserve">ใช้สำหรับวางเครื่องมือเพื่อการรักษา ในโรงพยาบาลสุทธาเวช ที่มีอัตราการให้บริการที่เพิ่มขึ้น </t>
  </si>
  <si>
    <t>รถเตรียมเครื่องมือแบบไม่มีขอบ ขนาดไม่น้อยกว่า 45x85x80 ซม.</t>
  </si>
  <si>
    <t>ศูนย์เครื่องมือแพทย์ 2 คัน/OR 4 คัน</t>
  </si>
  <si>
    <t>รถเข็นแจกยา</t>
  </si>
  <si>
    <t>ศูนย์เครื่องมือแพทย์ 8 คัน/หลังคลอด 1 คัน/IPD9 1 คัน</t>
  </si>
  <si>
    <t>ใช้ลำเลียงเวชภัฑ์ยาเพื่อการรักษา ในโรงพยาบาลสุทธาเวช ที่มีอัตราการให้บริการที่เพิ่มขึ้น</t>
  </si>
  <si>
    <t>เก้าอี้หัวกลมสแตนเลส ปรับสูง-ต่ำได้</t>
  </si>
  <si>
    <t>ER 5 ตัว/IPD8 2 ตัว/OR 15 ตัว</t>
  </si>
  <si>
    <t>ใช้สำหรับนั่งทำหัตถการ ภายในโรงพยาบาล</t>
  </si>
  <si>
    <t>รถเข็นของแบบตะแกรง 2 ชั้น</t>
  </si>
  <si>
    <t>แผนไทย 2 คัน/กายภาพบำบัด 2 คัน</t>
  </si>
  <si>
    <t>เพื่อใช้สำหรับเก็บและเข็นอุปกรณ์ให้บริการมารดาหลังคลอด (IPD) เช่น หม้อประคบสมุนไพร หม้อเกลือ กระติกน้ำ ผ้าขนหนู ถุงมือ หมวก แมส เป็นต้น ซึ่งจะสามารถเคลื่อนย้ายให้บริการไปแต่ละเตียงได้สะดวกขึ้น ปัจจุบันการให้บริการมารดาหลังคลอด ต้องเตรียมและขนอุปกรณ์สำหรับให้บริการไปให้บริการที่ตึกโรงพยาบาลสุทธาเวชทุกวัน ต้องขนย้ายอุปกรณ์กลับมาที่คลินิกการแพทย์แผนไทยประยุกต์ทุกครั้ง ทำให้ไม่สะดวกในการปฏิบัติงาน และทางหน่วย IPD หลังคลอดของทางโรงพยาบาลสุทธาเวชมีพื้นที่จัดเก็บรถเข็นและอุปกรณ์การปฏิบัติงานของแพทย์แผนไทยประยุกต์เรียบร้อยแล้ว</t>
  </si>
  <si>
    <t>กล้องส่องตรวจวิเคราะห์พยาธิสภาพของลูกตาส่วนหน้าและวิเคราะห์มุมตาด้วยแสงเลเซอร์</t>
  </si>
  <si>
    <t>ใช้ตรวจวินิจฉัยและติดตามการรักษาโรคของลูกตาส่วนหน้า โดยใช้แสงเลเซอร์ในการวิเคราะห์โครงสร้างๆ ต่างๆ โดยละเอียด สามารถช่วยให้เห็นพยาธิสภาพที่ตรวจไม่พบจากการตรวจตาทั่วไป โดยเฉพาะในผู้ป่วยที่มีภาวะกระจกตาขุ่นมัวจากสาเหตุต่างๆ สามารถวัดความหนาของกระจกตา ตรวจหาความผิดปกติของมุมตาอย่างละเอียด นำไปสู่การวินิจฉัยโรคต่างๆได้ เช่น โรคของกระจกตา เนื้องอกในลูกตาส่วนหน้า สภาพกระจกตาในผู้ป่วยหลังผ่าตัดเปลี่ยนกระจกตา การประเมินมุมตาและลักษณะหรือการอุดตันของทางระบายน้ำลูกตา เป็นต้น ช่วยให้จักษุแพทย์สามารถให้การรักษาต่อได้อย่างถูกต้องเหมาะสม ลดการส่งต่อผู้ป่วย</t>
  </si>
  <si>
    <t>เครื่องตรวจนับเซลล์กระจกตา</t>
  </si>
  <si>
    <t>ใช้ตรวจนับและดูรูปร่างของเซลล์ของกระจกตา เพื่อประเมินสุขภาพของเซลล์กระจกตาและให้การวินิจฉัยโรคของกระจกตา รวมถึงเพื่อประเมินความเสี่ยงของภาวะกระจกตาเสื่อมหลังผ่าตัดทางจักษุวิทยา</t>
  </si>
  <si>
    <t>ตู้ปลอดเชื้อ ขนาดไม่น้อยกว่า 4 ฟุต</t>
  </si>
  <si>
    <t xml:space="preserve">ใช้ในตึก OPD หลังใหม่ ใช้สำหรับการตรวจทางไวรัสหรือโรคติดเชื้อที่เกิดการฟุ้ง กระจายเชื้อทั้งวัณโรคและไวรัส ปัจจุบันมี  1 ตู้ จัดซื้อตั้งแต่ปี 2557 ที่ใช้ในการเพาะเชื้อแบคทีเรีย ในหน่วยจุลชีววิทยา ซึ่งอยู่คนละชั้นกับห้องปฏิบัติการกลาง  </t>
  </si>
  <si>
    <t>ตู้ดูดไอสารเคมี ชนิดไม่ต่อท่อ</t>
  </si>
  <si>
    <t>เพื่อใช้ในตึก OPD หลังใหม่ ใช้สำหรับเตรียมตัวอย่างและสารเคมีที่มีการฟุ้งกระจายของกลิ่นและสารเคมีอันตราย ปัจจุบันมีอยู่แล้ว 1 ตู้ จัดซื้อตั้งแต่ปี 2554 ระบบดูดอากาศมีการซ่อมไปแล้วหลายครั้ง</t>
  </si>
  <si>
    <t>ตู้เย็นเก็บเวชภัณฑ์ ขนาดไม่น้อยกว่า 1,364 ลิตร</t>
  </si>
  <si>
    <t xml:space="preserve">ใช้ในตึก OPD หลังใหม่ ปัจจุบันใช้งานที่ห้องปฏิบัติการกลาง  2  ตู้  หน่วยจุลชีววิทยา 2  ตู้  คลังเวชวัสดุวิทยาศาสตร์ 1 ตู้  สำหรับเก็บน้ำยา วัสดุวิทยาศาสต์ที่ใช้ในการตรวจวิเคราะห์ทางห้องปฏิบัติการที่ต้องเก็บรักษาในอุณหภูมิ 4 องศาเซลเชียส </t>
  </si>
  <si>
    <t>ตู้แช่แข็งควบคุมอุณหภูมิ -30 องศาเซลเซียส</t>
  </si>
  <si>
    <t xml:space="preserve">ใช้ในตึก OPD หลังใหม่ใช้สำหรับเก็บน้ำยาที่เป็นสารควบคุมคุณภาพและสารที่ใช้ในการสอบเทียบคุณภาพการตรวจวิเคราะห์ทางห้องปฏิบัติการที่ต้องเก็บรักษาในอุณหภูมิ -30 องศาเซลเชียส ปัจจุบันมีอยู่แล้ว 1 ตู้ ใช้ในห้องปฏิบัติการกลาง ขอเพิ่ม  1  ตู้ </t>
  </si>
  <si>
    <t>เครื่องปั่นเหวี่ยงตกตะกอน 28 หัว</t>
  </si>
  <si>
    <t>เพื่อใช้ในตึก OPD หลังใหม่ ใช้สำหรับการปั่นตะกอนปัสสาวะ เพื่อรองรับการขยายงานและจำนวนผู้ป่วยที่มาใช้บริการมากขึ้น ปัจจุบันมีใช้ที่ห้องปฏิบัติการกลาง 1 เครื่อง  ขอเพิ่ม 1 เครื่อง</t>
  </si>
  <si>
    <t>เครื่องปั่นเหวี่ยงตกตะกอน 32 หัว</t>
  </si>
  <si>
    <t>เพื่อใช้ในตึก OPD หลังใหม่ ในการตรวจวิเคราะห่ทางห้องปฏิบัติด้านจุลทรรศาสตร์คลินิก และ เคมีคิลินิก ปัจจุบันมีใช้ที่ห้องปฏิบัติการกลาง 1 เครื่อง  ธนาคารเลือด 1 เครื่อง ขอเพิ่ม 1 เครื่อง</t>
  </si>
  <si>
    <t>กล้องจุลทรรศน์ชนิด 3 ตา</t>
  </si>
  <si>
    <t>เพื่อใช้ในตึก OPD หลังใหม่  ปัจจุบันมีใช้ที่ห้องปฏิบัติการกลาง 2 เครื่อง   ธนาคารเลือด 1 เครื่อง ขอเพิ่ม 2 ตัว  ใช้ในหน่วยจุลทรรศาสตร์คลินิก  1 ตัวและ ใช้ในหน่วยโลหิตวิทยาคลินิก  1 ตัว</t>
  </si>
  <si>
    <t>เครื่องขนส่งหลอดเลือความเร็วสูง</t>
  </si>
  <si>
    <t xml:space="preserve">ใช้ในตึก OPD หลังใหม่  ใช้ในการนำส่งสิ่งส่งตรวจทางห้องปฏิบัติการจากตึก OPD หลังใหม่มายังห้องปฏิบัติการ เพื่อการตรวจวิเคราะห์ทางห้องปฏิบัติการที่มีความรวดเร็ว ทันต่อการรักษาผู้ป่วย </t>
  </si>
  <si>
    <t>เครื่องชั่งน้ำหนักพร้อมที่วัดส่วนสูง</t>
  </si>
  <si>
    <t>ศูนย์เครื่องมือแพทย์ 2 เครื่อง/ ER 1 เครื่อง/IPD11 1  เครื่อง</t>
  </si>
  <si>
    <t>ใช้ชั่งน้ำหนักและวัดส่วนสูงกับผู้ป่วยในโรงพยาบาลสุทธาเวช ที่มีอัตราการให้บริการที่เพิ่มขึ้น</t>
  </si>
  <si>
    <t>เครื่องวัดอัตราการแข็งตัวของเลือด</t>
  </si>
  <si>
    <t>AN 1  เครื่อง</t>
  </si>
  <si>
    <t>ใช้สำหรับวัดการแข็งตัวของเลือดขณะผ่าตัดในเคสผ่าตัดใหญ่ทางหลอดเลือดที่ได้สารป้องกันการแข็งตัวของเลือด ( Heparin) เช่น EVAR  เนื่องจากผู้ป่วยมีโอกาสเลือดออกหยุดยาก เสี่ยงต่อเสียเลือดมากขณะผ่าตัดและหลังผ่าตัด</t>
  </si>
  <si>
    <t>หัวตรวจความผิดปกติของลูกตาโดยใช้คลื่นเสียงความถี่สูง</t>
  </si>
  <si>
    <t>หัวตรวจความผิดปกติของลูกตาโดยใช้คลื่นเสียงความถี่สูง : เป็นอุปกรณ์เสริมที่นำมาใช้กับครุภัณฑ์ที่ได้ในงบปี 65 เพื่อเพิ่มของเขตการใช้งาน มีประโยชน์ในการดูโครงสร้างของลูกตา ตรวจวินิจฉัยความผิดปกติของลูกตา ใช้บ่อยในกรณี ต้อกระจกสุก จอประสาทตาลอก เลือดออกในวุ้นตา และสิ่งแปลกปลอมในลูกตา เป็นต้น มีความจำเป็นอย่างมากในกรณีที่ไม่สามารถเห็นจากการตรวจโดยวิธีทั่วไป เนื่องจากกระจกตาขุ่น แก้วตาขุ่น หรือวุ้นตาขุ่น เป็นต้น
คลื่นเสียงความถี่สูง</t>
  </si>
  <si>
    <t>หัวตรวจวัดความยาวลูกตาโดยใช้คลื่นเสียงความถี่สูง</t>
  </si>
  <si>
    <t xml:space="preserve">หัวตรวจวัดความยาวลูกตาโดยใช้คลื่นเสียงความถี่สูง : เป็นอุปกรณ์เสริมที่นำมาใช้กับครุภัณฑ์ที่ได้ในงบปี 65 เพื่อเพิ่มของเขตการใช้งาน ใช้วัดความยาวลูกตาเพื่อการวินิจฉัยโรคและดูพยาธิสภาพ นอกจากนั้นยังสามารถใช้คำนวณเบอร์แก้วตาเทียมที่จะใช้ในการผ่าตัดต้อกระจก
</t>
  </si>
  <si>
    <t>กล้องถ่ายภาพลูกตาส่วนหน้าและจอประสาทตา พร้อมอุปกรณ์สำหรับต่อเข้ากับคอมพิวเตอร์</t>
  </si>
  <si>
    <t xml:space="preserve">กล้องถ่ายภาพลูกตาส่วนหน้าและจอประสาทตา พร้อมอุปกรณ์สำหรับต่อเข้ากับคอมพิวเตอร์ ใช้ตรวจลูกตาส่วนหน้าและจอตา สามารถบันทึกภาพ ถ่ายวิดีโอและทำการฉีดสีเพื่อดูจอตาได้อย่างละเอียด มีความจำเป็นในการใช้ตรวจผู้ป่วยเด็กที่ไม่สามารถให้ความร่วมมือได้ ต้องอาศัยการดมยาสลบและทำการตรวจในห้องผ่าตัด ที่ใช้บ่อยคือ โรคจอตาผิดปกติในทารกเกิดก่อนกำหนด และมะเร็งจอตาในเด็ก เป็นต้น เตรียมรองรับการให้บริการที่โรงพยาบาลจะมีแนวโน้มรับการรักษาเด็กทารกที่มีอายุน้อยลง และการมี NICU 
</t>
  </si>
  <si>
    <t>ระบบบริหารจัดการภาพทางการแพทย์ (PACS)</t>
  </si>
  <si>
    <t>งานรังสีวินิจฉัย</t>
  </si>
  <si>
    <t>ระบบจัดบริหารจัดการภาพทางการแพทย์ (PACS) ซึ่งประกอบไปด้วย
1) ระบบบริการภาพทางการแพทย์ ทำหน้าที่นำเข้าข้อมูล บันทึกจัดเก็บ ภาพทางการแพทย์ที่ส่งมาจากเครื่องมือแพทย์จากทั้งโรงพยาบาลที่มีมาตรฐาน DICOM 3.0 ขึ้นไป และให้บริการแสดงผลภาพทางการแพทย์บน intranet สำหรับแพทย์และบุคลากรทั่วไป พร้อมทั้งให้บริการภาพทางการแพทย์บนอินเตอร์เน็ตสำหรับอาจารย์แพทย์ และส่งข้อมูลภาพทางการแพทย์ให้แก่ผู้ป่วยแบบออนไลน์เมื่อมีการไปรักษาตัวในโรงพยาบาลอื่น โดยระบบหลักสามารถเชื่อมต่อกับระบบเวชสารสนเทศ (HIS) ของโรงพยาบาลได้ตามมาตรฐาน HL7 IHE
2) ระบบคอมพิวเตอร์แม่ข่ายที่ทำหน้าที่ให้บริการสารสนเทศทั้งหมดที่ประกอบเป็นระบบ PACS
3) อุปกรณ์รับเอกซเรย์และแปลงให้เป็นภาพทางการแพทย์ พร้อมคอมพิวเตอร์เวิร์คสเตชั่น ซึ่งระบบ PACS เดิมที่ใช้งานอยู่ ณ ปัจจุบันมีอายุการใช้งาน 6 ปี เมื่อถึงปีงบประมาณ 2566 จะมีอายุ 8 ปี มีประวัติอุปกรณ์จ่ายกระแสไฟฟ้าในคอมพิวเตอร์แม่ข่ายชำรุด หน่วยความจำหลัก (Hard disk)ชำรุด และได้รับการซ่อมบำรุงแล้ว แต่อาจมีอะไห่ส่วนอื่นเสียอีกในอนาคตตามอายุการใช้งาน ซึ่งหากเป็นอุปกรณ์หลักของระบบอาจทำให้ระบบทั้งหมดล่มได้</t>
  </si>
  <si>
    <t>เครื่องติดสติ๊กเกอร์บาร์โค้ดข้อมูลผู้ป่วยที่หลอด</t>
  </si>
  <si>
    <t>เพื่อใช้ในตึก OPD หลังใหม่ ปัจจุบันมีเครื่องที่ใช้งานอยู่ที่ห้องปฏิบัติการกลางเป็นแบบ 2  หัว ที่ใช้งานตั้งแต่ปี 2557   ซึ่งไม่เพียงพอต่อการใช้ในการให้บริการผู้ป่วยนอกที่เพิ่มขี้น  โดยเครื่องจะประกอบด้วยระบบการเรียกคิว บัตรคิว จอสัญญาณระบบเรียกคิว เข้ารับการเจาะเก็บตัวอย่างส่งตรวจทางห้องปฏิบัติการ  การพิมพ์ชื่อ-นามสกุล ในสติกเกอร์ติดหลอดเลือด และส่งต่อข้อมูลการรายการตรวจทางห้องปฏิบัติการเข้าสู่ระบบการตรวจ (Laboratory Information System)</t>
  </si>
  <si>
    <t>เครื่องช่วยผ่าตัดนำวิถีด้วยระบบคอมพิวเตอร์ ระบบแม่เหล็กไฟฟ้า</t>
  </si>
  <si>
    <t>ใช้สำหรับผ่าตัดนำวิถีด้วยระบบคอมพิวเตอร์ ระบบแม่เหล็กไฟฟ้า ในห้องผ่าตัด</t>
  </si>
  <si>
    <t>เครื่องตรวจวิเคราะห์จอประสาทตาสำหรับต่อกล้องจุลทรรศน์</t>
  </si>
  <si>
    <t>ใช้ตรวจวิเคราะห์จอประสาทตาสำหรับต่อกล้องจุลทัศน์ ขณะทำการผ่าตัด</t>
  </si>
  <si>
    <t>เครื่องมือรักษานิ่วและต่อมลูกหมากโดยการส่องกล้องร่วมกับการใช้เลเซอร์</t>
  </si>
  <si>
    <t>ใช้ในการผ่าตัดสลายนิ่ว และตัดก้อนเนื้อในไตโดยวิธีส่องกล้องผ่านท่อไต และใช้ผ่าตัดต่อมลูกหมากโตขนาดใหญ่ด้วยแสงเลเซอร์ครับๆ</t>
  </si>
  <si>
    <t>เครื่องถ่ายภาพรังสีชนิดพาโนรามิก</t>
  </si>
  <si>
    <t>เพื่อถ่ายภาพรังสีบริเวณบหนำาและขากรรไกรในผู้ปวยเคสอุบัติเหตุขากรรไกรและใบหน้า, เพื่อลดเวลาในการถ่ายภาพรังสสีในช่องปากในผู้ปวยที่จำเป็นตัอง investigate ปัญหาฟันจำนวนหลายซีในช่องปาก ลดการวับวัชสีของผู้ป่วย เพื่อลคความเสียงต่อการเกิดการไอจากการถ่ายภาพรังสระบบฟิสมเล็ก ซึ่งมีความเสี่ยงต่อการแพร่กระจายเชื้อโรคทางละอองฝอยได้</t>
  </si>
  <si>
    <t>เก้าอี้ทันตกรรม</t>
  </si>
  <si>
    <t>เครื่องให้การรักษาด้วยคลื่นกระแทก (shock wave)</t>
  </si>
  <si>
    <t>งานกายภาพบำบัด</t>
  </si>
  <si>
    <t>เป็นเครื่องมือกายภาพบำบัดชนิดคลื่นกระแทกใช้สำหรับกลุ่มผู้ป่วยปวดกล้ามเนื้อเรื้อรัง</t>
  </si>
  <si>
    <t xml:space="preserve">ลำดับ
</t>
  </si>
  <si>
    <t>จำนวนครุภัณฑ์ที่มีอยู่เดิม</t>
  </si>
  <si>
    <t>ประเภทครุภัณฑ์/สิ่งก่อสร้าง</t>
  </si>
  <si>
    <t>ระบุแหล่งเงินที่จัดซื้อ</t>
  </si>
  <si>
    <t>10:เงินแผ่นดิน</t>
  </si>
  <si>
    <t>รายการครุภัณฑ์</t>
  </si>
  <si>
    <t>รายการที่ดินและสิ่งก่อสร้าง</t>
  </si>
  <si>
    <t>ครุภัณฑ์การศึกษา</t>
  </si>
  <si>
    <t>2:ครุภัณฑ์ทดแทน</t>
  </si>
  <si>
    <t>1:ครุภัณฑ์ใหม่</t>
  </si>
  <si>
    <t>3:ครุภัณฑ์เพิ่มประสิทธิภาพ</t>
  </si>
  <si>
    <t xml:space="preserve">ลำดับ
</t>
  </si>
  <si>
    <t xml:space="preserve">ระบุสถานภาพ </t>
  </si>
  <si>
    <t>ช่องที่ 9</t>
  </si>
  <si>
    <t>ช่องที่ 10</t>
  </si>
  <si>
    <r>
      <t xml:space="preserve">               1.  ช่องที่ (8) </t>
    </r>
    <r>
      <rPr>
        <b/>
        <sz val="16"/>
        <color indexed="10"/>
        <rFont val="TH SarabunPSK"/>
        <family val="2"/>
      </rPr>
      <t xml:space="preserve">“ระบุหมายเลขสถานภาพ” </t>
    </r>
    <r>
      <rPr>
        <sz val="16"/>
        <rFont val="TH SarabunPSK"/>
        <family val="2"/>
      </rPr>
      <t>ให้ระบุหมายเลขกำกับสถานภาพรายการ ดังนี้</t>
    </r>
  </si>
  <si>
    <r>
      <t xml:space="preserve">                     (1) ครุภัณฑ์ใหม่</t>
    </r>
    <r>
      <rPr>
        <sz val="16"/>
        <rFont val="TH SarabunPSK"/>
        <family val="2"/>
      </rPr>
      <t xml:space="preserve"> : เป็นการจัดซื้อหรือจัดหาใหม่ ซึ่งไม่เคยมีอยู่เดิม และชี้แจงเหตุผลความจำเป็นและประโยชน์ การใช้งานที่ต้องจัดซื้อ </t>
    </r>
  </si>
  <si>
    <r>
      <t xml:space="preserve">                     (2) ครุภัณฑ์ทดแทน : </t>
    </r>
    <r>
      <rPr>
        <sz val="16"/>
        <rFont val="TH SarabunPSK"/>
        <family val="2"/>
      </rPr>
      <t>เป็นการจัดซื้อหรือจัดหาเพื่อทดแทนครุภัณฑ์ที่มีอยู่เดิม และชี้แจงเหตุผลที่ต้องจัดซื้อเพื่อทดแทน โดยให้ระบุอายุ และสภาพการใช้งาน (การจัดหาครุภัณฑ์เพื่อทดแทนครุภัณฑ์ที่เสื่อมสภาพ</t>
    </r>
  </si>
  <si>
    <t xml:space="preserve">                    ต้องแสดงสภาพการใช้งานของครุภัณฑ์เดิม ความจำเป็นที่ต้องจัดหาใหม่แทนการซ่อมแซมของเดิม)</t>
  </si>
  <si>
    <r>
      <t xml:space="preserve">                     (3) ครุภัณฑ์เพิ่มประสิทธิภาพ</t>
    </r>
    <r>
      <rPr>
        <sz val="16"/>
        <rFont val="TH SarabunPSK"/>
        <family val="2"/>
      </rPr>
      <t xml:space="preserve"> : เป็นการจัดซื้อหรือจัดหาครุภัณฑ์รายการเดิมที่มีอยู่แล้วให้สามารถทำงานได้มีประสิทธิภาพยิ่งขึ้น</t>
    </r>
  </si>
  <si>
    <t>สิ่งก่อสร้าง</t>
  </si>
  <si>
    <t xml:space="preserve">                     (5) ปรับปรุง/ซ่อมแซม : (ปรับปรุง) การแก้ไข การกระทำ และหรือการดำเนินการอื่นใด เพื่อให้สิ่งก่อสร้างซึ่งได้ก่อสร้างไว้ แล้วคงสภาพเดิมหรือให้มีสภาพที่ดียิ่งขึ้น</t>
  </si>
  <si>
    <t>(ซ่อมแซม) การซ่อม การดำเนินการ และหรือการเปลี่ยนแปลงส่วนประกอบอันเป็นโครงสร้างของ สิ่งก่อสร้างหรือสิ่งก่อสร้างทั้งหมดให้คงสภาพและหรือใช้งานได้ตามปกติดีดังเดิม</t>
  </si>
  <si>
    <t xml:space="preserve">                     (6) สร้างใหม่</t>
  </si>
  <si>
    <t>ครุภัณฑ์คอมพิวเตอร์</t>
  </si>
  <si>
    <t>ครุภัณฑ์โฆษณาและเผยแพร่</t>
  </si>
  <si>
    <t>สำหรับเก็บเวชภัณฑ์ยาเย็นที่ต้องมีการควบคุมอุณภูมิ 2-8 ºC ประจำตึกผู้ป่วยนอก 6 ชั้น ตู้เป็นเครื่องขนาด 281 L เนื่องจากมีขนาดที่เหมาะสมกับพื้นที่ของห้องยาตึกใหม่ OPD 6 ชั้น ซึ่งตาม Plan ของตึก แต่ละชั้นจะสามารถวางตู้เย็นขนาดดังกล่าว ได้ชั้นละ 2 ตู้ รวมทั้งหมด 5 ชั้น จำนวน 10 ตู้ โดยบริเวณที่จัดวางรวมทั้งสองตู้กว้างประมาณ 1.6 เมตร หากใช้เครื่องที่ใหญ่กว่านี้จะไม่สามารถวางตรงตำแหน่งตู้เย็นได้ แต่เนื่องจากเป็นส่วนขยายงาน จึงขอไปเพียง 6 ตู้ ก่อน โดยที่ชั้น 2 คลินิกอายุรกรรม จะมี 2 ตู้ เนื่องจากมีอัตราการใช้ยาแช่เย็น เช่น ยาฉีดเบาหวาน ยาฉีด antibiotics จำนวนมากกว่าชั้นอื่น ๆ
ในแต่ละชั้น จำเป็นต้องมีตู้เย็นสำหรับจัดเก็บยาเย็นที่ต้องการควบคุมอุณภูมิของยา เนื่องจากหากไม่มีตู้เย็นที่สามารถแสดงอุณภูมิของตู้เย็นได้ จะไม่สามารถรับประกันได้ว่ายาที่เก็บไว้ไม่เสื่อมสภาพและมีประสิทธิผลในการรักษาหรือไม่ อีกทั้งจะเห็นว่ายาที่ต้องควบคุมอุณหภูมิส่วนใหญ่มักจะมีราคาแพง ตัวอย่างเช่น
1. ชั้น 1 Ortho. Clinic มียา Prolia ราคา 12,115 บาท/vial ยา Hyalgan ราคา 2,592 บาท/vial ยา Ostenil ราคา 1,885 บาท/vial เป็นต้น
 2. ชั้น 2 Med. Clinic มียา Toujeo ราคา 842 บาท/vial ยา Ozempic ขนาด 0.25 mg, 0.5 mg และ 1 mg ราคา 6,535 บาท/ด้าม เป็นต้น
3.ชั้น 3 Surgical clinic มียา Bupivacain ราคา 157 บาท/vial ยา Cisatracurium ราคา 134 บาท/vial  เป็นต้น
4.ชั้น 4 ENT clinic และ OB&amp;GYN clinic มียา Gynoflor ราคา 49 บาท/เม็ด ยา Sodium bicarb ear drop ราคา 25 บาท/ขวด เป็นต้น
5. ชั้น 5 EYE clinic และ Dermato. clinic มียา Xalatan 128 บาท/ขวด ยา Natacyn 2,317 บาท/ขวด ยา Avastin ราคา 1000 บาท/vial เป็นต้น
แม้ว่าในบางชั้นยาแช่เย็นอาจมีราคาไม่สูงมาก แต่ก็ยังจำเป็นต้องมีตู้เย็นสำหรับเช่น ชั้น 4 ใช้เก็บวัคซีนโครงการสำหรับหญิงตั้งครรภ์ เป็นต้น หรือในชั้น 5 EYE clinic ซึ่งยาหยอดตาส่วนหนึ่งเป็นยาที่ผลิตเองซึ่งมีอายุสั้น จึงจำเป็นต้องควบคุมอุณภูมิอย่างเคร่งครัด
หากไม่ได้ตามจำนวนที่ขอ ในกรณีที่ชั้นไหนไม่มีตู้เย็น จำเป็นต้องให้ผู้ป่วยหรือญาติ ถือฉลากยาไปรับยาเย็นที่ชั้นที่มีตู้เย็นแทนโดย งานเภสัชกรรมผู้ป่วยนอกจะให้ไปรับที่ห้องยาชั้น 2 เนื่องจากเป็นห้องยาคลินิกอายุรกรรม จะมีการสต๊อคยาเย็นไว้มากกว่าทุกชั้น แต่คนไข้อาจจะไม่ได้รับความสะดวก อีกทั้งเป็นการทำงานที่ซ้ำซ้อนของห้องยา และเพิ่มภาระงานให้เจ้าหน้าที่ ที่ปฏิบัติงานอยู่ชั้น 2 ด้วย</t>
  </si>
  <si>
    <t>4:ครุภัณฑ์ประจำอาคารใหม่</t>
  </si>
  <si>
    <t>ครุภัณฑ์วิทยาศาสตร์และการแพทย์</t>
  </si>
  <si>
    <t>ครุภัณฑ์สำนักงาน</t>
  </si>
  <si>
    <t>ครุภัณฑ์โฆษณาและแผยแพร่</t>
  </si>
  <si>
    <t xml:space="preserve">งานรังสีวินิจฉัย </t>
  </si>
  <si>
    <t xml:space="preserve">เพื่อใช้ปรับอากาศของหน่วยงานห้องหลังคลอด 1 เครื่อง เพื่อการบริการผู้มารับบริการ ของแผนกห้องคลอด ,ห้องเครื่องลิฟต์ THESEN 1 ห้อง (รพ) 2 เครื่อง เพื่อปรับอุณหภูมิภายในเครื่องที่มีอุณหภูมิสูงให้ลดลงและรักษาการเสื่อมสภาพของอุปกรณ์อิเล็กทรอนิกส์ สำหรับชุดควบคุมเครื่องลิฟต์ </t>
  </si>
  <si>
    <t>วัตถุประสงค์ เพื่อแจ้งเตือนหากมีการเปลี่ยนแปลงของอุณหภูมิตู้เย็นไปยังผู้ควบคุมและให้เป็นไปตามมาตรฐาน HA หมวด 2-6 มาตรฐานในการจัดเก็บเวชภัณฑ์ยาเย็น ให้มีอุณหภูมิ 2-8 องศาตลอด 24 ชั่วโมง ปัจจุบัน ระบบจัดเก็บยาเย็นที่คลังยาซึ่งทำการจัดเก็บยาที่จำเป็นต้องควบคุมอุณหภูมิ 2-8 องศา ยาแช่แข็งอุณหภูมิ -15 ถึง -25 องศา เช่น ยาและวัคซีนทั่วไป ที่มีการใช้ในโรงพยาบาลสุทธาเวชทั้งหมด จะต้องมีการบันทึกอุณหภูมิวันละ 2 ครั้ง ให้อยู่ในเกณฑ์มาตรฐานเพื่อป้องกันการเสื่อมของยา ซึ่งคลังยาเปิดให้บริการวันจันทร์ - ศุกร์ เวลา 8.00 – 16.00 น. นอกเหนือเวลาราชการนี้คลังยาไม่ได้เปิดให้บริการและไม่มีการบันทึกอุณหภูมิ หากมีปัญหาเรื่องระบบไฟฟ้า เช่น ไฟตก ไฟดับ ไฟฟ้าลัดวงจร ก็จะไม่มีการแจ้งเตือนอุณหภูมินี้ ปัญหาที่พบ คือ ไฟไหม้คลังเวชภัณฑ์มิใช่ยาที่ผ่านมา  ส่งผลให้ระบบไฟฟ้าของคลังยาดับ และไม่ทราบว่าอุณหภูมิตู้เย็นที่ใช้เก็บเวชภัณฑ์ยามีการเปลี่ยนแปลงนอกเหนือ 2-8 องศาไปตั้งแต่เมื่อไหร่ ซึ่งมีการตรวจประเมินมาตรฐาน HA ทั้ง 3 ครั้งที่ผ่านมาก็มีข้อปรับปรุงคือต้องมีระบบเตือน alert ของอุณหภูมิตู้เย็น และตัววัดอุณหภูมิจะเป็นเครื่องที่ติดตั้งกับจำนวนตู้เย็น ซึ่งปัจจุบันมีอยู่ที่คลังยาจำนวน 6 เครื่อง จึงจำเป็นต้องใช้  6 ชิ้น</t>
  </si>
  <si>
    <t>วัตถุประสงค์ เพื่อจัดเก็บเวชภัณฑ์ยาและวัคซีนที่จำเป็นต้องควบคุมอุณหภูมิ 2-8 องศา ปัจจุบัน ที่คลังยามีตู้เย็นขนาด 48 คิวบิกฟุตจำนวน 4 เครื่องใช้สำหรับจัดเก็บเวชภัณฑ์ยาที่ต้องควบคุมอุณหภูมิ 2-8 องศา ที่มีการใช้ในโรงพยาบาลสุทธาเวช สำรองยาทั้งหมด    52  รายการ วัคซีน   20    รายการ และจำนวนยาเย็นที่เพิ่มขึ้นจากปี 2563 ถึง  12  รายการ ซึ่งตู้เย็นที่ใช้เก็บยาอยู่มีพื้นที่ไม่เพียงพอในการจัดเก็บ จึงจำเป็นต้องการจัดเก็บยาแบบซ้อนชนิดกัน อาจเกิด med error และไม่ได้มีการจัดยาตามหลัก first in first out นอกจากนี้ เนื่องจากมีการเปิดให้บริการยาเคมีบำบัด ซึ่งมียาที่จำเป็นต้องควบคุมอุณหภูมิ และจำเป็นต้องมีการแยกเก็บจากยารายการอื่น เพื่อป้องกันการปนเปื้อน และลดการเกิด med error จากการจัดยาผิดชนิดจึงจำเป็นจะต้องมีตู้เย็นเพิ่ม และมาตรฐานของตู้เย็นก็มีความสำคัญ ดังปัญหากรณีไฟไหม้คลังเวชภัณฑ์มิใช่ยาที่ผ่านมา พบว่าระบบไฟฟ้าที่คลังยาขัดข้องทำให้ตู้เย็นที่เก็บสำรองยาและวัคซีนดับ และไม่มีระบบ alert เตือนว่าอุณหภูมิมีการเปลี่ยนแปลงไปตั้งแต่เมื่อไหร่และเปลี่ยนแปลงไปมากแค่ไหน ซึ่งจากช่วงเวลาไฟไหม้คือ ตี 3 จนถึง ตี 5 ที่เจ้าหน้าที่สามารถเข้าไปวัดอุณหภูมิได้ ใช้ระยะเวลา 2 ชั่วโมง เมื่อสอบถามไปยังบริษัทจำหน่ายเกี่ยวกับข้อมูลของตู้เย็น พบว่า ตู้เย็นที่ใช้อยู่สามารถเก็บอุณหภูมิ 2-8 องศาไว้ได้นาน 3 ชั่วโมง หลังจากไม่มีกระแสไฟฟ้าเข้าไป ดังนั้น ตู้เย็นที่มี spec สูงจึงยังมีความจำเป็นสำหรับการสำรองยาที่ใช้ทั้งโรงพยาบาล</t>
  </si>
  <si>
    <t>ใช้เพื่อควบคุมอุณหภูมิในทารกคลอดก่อนกำหนดและมีภาวะน้ำหนักตัวน้อย ปัจจุบันมีการให้บริการหลายจุด ทั้ง ER ห้องคลอด หลังคลอด และปัจจุบันมีเพียง 2 เครื่องไม่เพียงพอต่อการใช้งาน  ซึ่งจำเป็นมากในกลุ่มเด็กทารก</t>
  </si>
  <si>
    <t>เนื่องจากเครื่องส่องไฟรักษาเด็กตัวเหลืองชนิดแอลอีดีใช้เพื่อส่องไฟรักษาภาวะตัวเหลืองในทารกแรกเกิด ซึ่งปัจจุบันมีการให้บริการหลายจุด ทั้ง หลังคลอด ชั้น12 และปัจจุบันมีเพียง 1 เครื่อง ไม่เพียงพอต่อการใช้งาน ซึ่งจำเป็นมากในกลุ่มเด็กทารกแรกเกิด</t>
  </si>
  <si>
    <t xml:space="preserve">ระบบ Smart OPD (เครื่องวัดความดันโลหิตอัตโนมัติ เครื่องชั่งน้ำหนักวัดส่วนสูง BMI และเครื่องวัดอุณหภูมิพร้อมระบบส่งข้อมูล) 
</t>
  </si>
  <si>
    <t xml:space="preserve">  การตรวจสมรรถภาพปอด หรือ Pulmonary Function Testing (PFT) เป็นการตรวจการทำงานของปอด เพื่อวินิจฉัยและประเมินความรุนแรงของโรคและติดตามผลการรักษา ตรวจดูความสามารถของการทำงานของปอดและประเมินว่าผู้ป่วยสามารถดมยาเพื่อผ่าตัดทั่วไปหรือผ่าตัดปอดบางส่วนในกรณีที่เป็นมะเร็งปอดได้หรือไม่
  การตรวจสมรรถภาพทางปอด เป็นการตรวจที่สำคัญและมีประโยชน์อย่างยิ่งในกระบวนการวินิจฉัย  ประเมิน และติดตามผลการรักษาโรคระบบการหายใจ  เช่น  โรคหืด  โรคปอดอุดกั้นเรื้อรัง โรคปอดจากการทำงาน เป้นต้น นอกจากนี้การตรวจสมรรถภาพปอด ยังสามารถบ่งถึงการเสื่อมของการทำงานของปอด ก่อนที่อาการแสดงทางคลินิกจะเริ่มปรากฏ เนื่องจาก ปอดเป็นอวัยวะที่มีความสามารถสำรองสูง  อาการเหนื่อยจึงมักปรากฏหลังจากพยาธิสภาพ ในปอดเกิดขึ้นมากแล้ว การตรวจสมรรถภาพทางปอด  เป็นการทดสอบ การหายใจ โดยใช้เครื่่อมือที่เรียกว่า สไปโรมิเตรอร์ (Spirometer) ซึ่งจะวัดปริมาตรอากาศเข้าและออกจากปอด สามารถบันทึกเป็นกราฟ (Spirogram) แสดง ความสัมพันธ์ระหว่างปริมาตรและเวลา ปัจจุบันโรงพยาบาลสุทธาเวช เปิดให้บริการคลินิกหอบหืด และถุงลมปอดอุดกั้นเรื้อรัง โดยมีแพทย์เฉพาะทางสาขาอายุรกรรมออกตรวจผู้ป่วยที่มีแนวโน้มมารับบริการเพิ่มมากขึ้น</t>
  </si>
  <si>
    <t>พื่อขยายบริการในห้องทันตกรรมที่ด้รับการปรับปรุงตามแผนปรับปรุงห้องทันตกรรมชั้น 3 ทำให้ในรพ สุทธาเวช มีเตียงเพิ่มจาก 3 &gt; 4 เตียง</t>
  </si>
  <si>
    <t>แบบฟอร์มแผนความต้องการงบลงทุน (ล่วงหน้าระยะ 5 ปี) ประกอบการขอรับจัดสรรประจำปีงบประมาณ พ.ศ. 2566-2570</t>
  </si>
  <si>
    <t>โรงพยาบาลสุทธาเวช คณะแพทยศาสตร์ มหาวิทยาลัยมหาสารคาม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</si>
</sst>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26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8"/>
      <name val="TH SarabunPSK"/>
      <family val="2"/>
    </font>
    <font>
      <sz val="15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name val="TH SarabunPSK"/>
      <family val="2"/>
    </font>
    <font>
      <sz val="15"/>
      <color theme="1"/>
      <name val="TH SarabunPSK"/>
      <family val="2"/>
    </font>
    <font>
      <sz val="11"/>
      <color rgb="FF000000"/>
      <name val="Tahoma"/>
      <family val="2"/>
    </font>
    <font>
      <sz val="15"/>
      <color rgb="FFFF0000"/>
      <name val="TH SarabunPSK"/>
      <family val="2"/>
    </font>
    <font>
      <b/>
      <sz val="15"/>
      <color theme="1"/>
      <name val="TH SarabunPSK"/>
      <family val="2"/>
    </font>
    <font>
      <sz val="15"/>
      <color indexed="12"/>
      <name val="TH SarabunPSK"/>
      <family val="2"/>
    </font>
    <font>
      <sz val="15"/>
      <color indexed="10"/>
      <name val="TH SarabunPSK"/>
      <family val="2"/>
    </font>
    <font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  <font>
      <sz val="14"/>
      <name val="AngsanaUPC"/>
      <family val="1"/>
    </font>
    <font>
      <sz val="14"/>
      <name val="CordiaUPC"/>
      <family val="1"/>
      <charset val="66"/>
    </font>
    <font>
      <b/>
      <sz val="14"/>
      <color rgb="FFFF0000"/>
      <name val="TH SarabunPSK"/>
      <family val="2"/>
    </font>
    <font>
      <b/>
      <sz val="15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7">
    <xf numFmtId="0" fontId="0" fillId="0" borderId="0"/>
    <xf numFmtId="187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187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10" fillId="0" borderId="0" applyFont="0" applyFill="0" applyBorder="0" applyAlignment="0" applyProtection="0"/>
    <xf numFmtId="0" fontId="18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0" fillId="0" borderId="0"/>
    <xf numFmtId="0" fontId="20" fillId="0" borderId="0"/>
    <xf numFmtId="0" fontId="18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0" fillId="0" borderId="0"/>
    <xf numFmtId="0" fontId="1" fillId="0" borderId="0"/>
    <xf numFmtId="0" fontId="1" fillId="0" borderId="0"/>
    <xf numFmtId="0" fontId="10" fillId="0" borderId="0"/>
    <xf numFmtId="0" fontId="18" fillId="0" borderId="0"/>
  </cellStyleXfs>
  <cellXfs count="166">
    <xf numFmtId="0" fontId="0" fillId="0" borderId="0" xfId="0"/>
    <xf numFmtId="0" fontId="3" fillId="0" borderId="0" xfId="2" applyFont="1" applyFill="1" applyBorder="1" applyAlignment="1">
      <alignment vertical="top" wrapText="1"/>
    </xf>
    <xf numFmtId="0" fontId="4" fillId="0" borderId="0" xfId="2" applyNumberFormat="1" applyFont="1" applyBorder="1" applyAlignment="1">
      <alignment horizontal="left" vertical="top"/>
    </xf>
    <xf numFmtId="0" fontId="5" fillId="0" borderId="0" xfId="2" applyFont="1" applyBorder="1" applyAlignment="1">
      <alignment horizontal="center" vertical="top" wrapText="1"/>
    </xf>
    <xf numFmtId="0" fontId="5" fillId="0" borderId="0" xfId="2" applyFont="1" applyBorder="1" applyAlignment="1">
      <alignment horizontal="right" vertical="top" wrapText="1"/>
    </xf>
    <xf numFmtId="0" fontId="5" fillId="0" borderId="0" xfId="2" applyNumberFormat="1" applyFont="1" applyBorder="1" applyAlignment="1">
      <alignment horizontal="center" vertical="top" wrapText="1"/>
    </xf>
    <xf numFmtId="0" fontId="5" fillId="0" borderId="0" xfId="2" applyFont="1" applyBorder="1" applyAlignment="1">
      <alignment horizontal="left" vertical="top" wrapText="1"/>
    </xf>
    <xf numFmtId="0" fontId="7" fillId="0" borderId="0" xfId="2" applyFont="1" applyFill="1" applyBorder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Border="1" applyAlignment="1">
      <alignment vertical="top" wrapText="1"/>
    </xf>
    <xf numFmtId="0" fontId="6" fillId="2" borderId="1" xfId="2" applyFont="1" applyFill="1" applyBorder="1" applyAlignment="1">
      <alignment horizontal="right" vertical="top" wrapText="1"/>
    </xf>
    <xf numFmtId="0" fontId="6" fillId="2" borderId="1" xfId="2" applyFont="1" applyFill="1" applyBorder="1" applyAlignment="1">
      <alignment horizontal="center" vertical="top" wrapText="1"/>
    </xf>
    <xf numFmtId="0" fontId="6" fillId="0" borderId="1" xfId="2" applyNumberFormat="1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5" fillId="3" borderId="1" xfId="2" applyNumberFormat="1" applyFont="1" applyFill="1" applyBorder="1" applyAlignment="1">
      <alignment horizontal="center" vertical="top" wrapText="1"/>
    </xf>
    <xf numFmtId="0" fontId="5" fillId="3" borderId="1" xfId="2" applyFont="1" applyFill="1" applyBorder="1" applyAlignment="1">
      <alignment horizontal="center" vertical="top" wrapText="1"/>
    </xf>
    <xf numFmtId="41" fontId="5" fillId="3" borderId="1" xfId="2" applyNumberFormat="1" applyFont="1" applyFill="1" applyBorder="1" applyAlignment="1">
      <alignment horizontal="center" vertical="top" wrapText="1"/>
    </xf>
    <xf numFmtId="0" fontId="5" fillId="3" borderId="1" xfId="3" applyNumberFormat="1" applyFont="1" applyFill="1" applyBorder="1" applyAlignment="1">
      <alignment horizontal="center" vertical="top" wrapText="1"/>
    </xf>
    <xf numFmtId="0" fontId="5" fillId="3" borderId="1" xfId="2" applyNumberFormat="1" applyFont="1" applyFill="1" applyBorder="1" applyAlignment="1">
      <alignment horizontal="left" vertical="top" wrapText="1"/>
    </xf>
    <xf numFmtId="0" fontId="3" fillId="4" borderId="0" xfId="2" applyFont="1" applyFill="1" applyBorder="1" applyAlignment="1">
      <alignment vertical="top" wrapText="1"/>
    </xf>
    <xf numFmtId="0" fontId="9" fillId="0" borderId="8" xfId="2" applyNumberFormat="1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horizontal="left" vertical="top" wrapText="1"/>
    </xf>
    <xf numFmtId="0" fontId="9" fillId="0" borderId="8" xfId="2" applyFont="1" applyFill="1" applyBorder="1" applyAlignment="1">
      <alignment horizontal="center" vertical="top" wrapText="1"/>
    </xf>
    <xf numFmtId="188" fontId="9" fillId="0" borderId="8" xfId="1" applyNumberFormat="1" applyFont="1" applyFill="1" applyBorder="1" applyAlignment="1">
      <alignment horizontal="right" vertical="top" wrapText="1"/>
    </xf>
    <xf numFmtId="41" fontId="9" fillId="0" borderId="8" xfId="3" applyNumberFormat="1" applyFont="1" applyFill="1" applyBorder="1" applyAlignment="1">
      <alignment horizontal="right" vertical="top" wrapText="1"/>
    </xf>
    <xf numFmtId="41" fontId="9" fillId="0" borderId="8" xfId="3" applyNumberFormat="1" applyFont="1" applyFill="1" applyBorder="1" applyAlignment="1">
      <alignment horizontal="center" vertical="top" wrapText="1"/>
    </xf>
    <xf numFmtId="41" fontId="9" fillId="2" borderId="8" xfId="3" applyNumberFormat="1" applyFont="1" applyFill="1" applyBorder="1" applyAlignment="1">
      <alignment horizontal="right" vertical="top" wrapText="1"/>
    </xf>
    <xf numFmtId="0" fontId="9" fillId="0" borderId="8" xfId="3" applyNumberFormat="1" applyFont="1" applyFill="1" applyBorder="1" applyAlignment="1">
      <alignment horizontal="center" vertical="top" wrapText="1"/>
    </xf>
    <xf numFmtId="0" fontId="9" fillId="0" borderId="8" xfId="2" applyNumberFormat="1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vertical="center" wrapText="1"/>
    </xf>
    <xf numFmtId="41" fontId="11" fillId="0" borderId="8" xfId="3" applyNumberFormat="1" applyFont="1" applyFill="1" applyBorder="1" applyAlignment="1">
      <alignment horizontal="right" vertical="top" wrapText="1"/>
    </xf>
    <xf numFmtId="41" fontId="11" fillId="0" borderId="8" xfId="3" applyNumberFormat="1" applyFont="1" applyFill="1" applyBorder="1" applyAlignment="1">
      <alignment horizontal="center" vertical="top" wrapText="1"/>
    </xf>
    <xf numFmtId="0" fontId="9" fillId="0" borderId="8" xfId="2" applyFont="1" applyFill="1" applyBorder="1" applyAlignment="1">
      <alignment vertical="top" wrapText="1"/>
    </xf>
    <xf numFmtId="0" fontId="5" fillId="5" borderId="8" xfId="2" applyNumberFormat="1" applyFont="1" applyFill="1" applyBorder="1" applyAlignment="1">
      <alignment horizontal="left" vertical="top"/>
    </xf>
    <xf numFmtId="0" fontId="12" fillId="5" borderId="8" xfId="2" applyFont="1" applyFill="1" applyBorder="1" applyAlignment="1">
      <alignment horizontal="left" vertical="top" wrapText="1"/>
    </xf>
    <xf numFmtId="0" fontId="5" fillId="5" borderId="8" xfId="2" applyFont="1" applyFill="1" applyBorder="1" applyAlignment="1">
      <alignment horizontal="center" vertical="center" wrapText="1"/>
    </xf>
    <xf numFmtId="0" fontId="12" fillId="5" borderId="8" xfId="2" applyFont="1" applyFill="1" applyBorder="1" applyAlignment="1">
      <alignment horizontal="center" vertical="top" wrapText="1"/>
    </xf>
    <xf numFmtId="41" fontId="12" fillId="5" borderId="8" xfId="3" applyNumberFormat="1" applyFont="1" applyFill="1" applyBorder="1" applyAlignment="1">
      <alignment horizontal="right" vertical="top" wrapText="1"/>
    </xf>
    <xf numFmtId="0" fontId="12" fillId="5" borderId="8" xfId="3" applyNumberFormat="1" applyFont="1" applyFill="1" applyBorder="1" applyAlignment="1">
      <alignment horizontal="center" vertical="top" wrapText="1"/>
    </xf>
    <xf numFmtId="0" fontId="12" fillId="5" borderId="8" xfId="2" applyNumberFormat="1" applyFont="1" applyFill="1" applyBorder="1" applyAlignment="1">
      <alignment horizontal="left" vertical="top" wrapText="1"/>
    </xf>
    <xf numFmtId="0" fontId="5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vertical="top" wrapText="1"/>
    </xf>
    <xf numFmtId="0" fontId="3" fillId="0" borderId="7" xfId="2" applyNumberFormat="1" applyFont="1" applyFill="1" applyBorder="1" applyAlignment="1">
      <alignment horizontal="center" vertical="top" wrapText="1"/>
    </xf>
    <xf numFmtId="0" fontId="9" fillId="0" borderId="11" xfId="2" applyFont="1" applyFill="1" applyBorder="1" applyAlignment="1">
      <alignment horizontal="left" vertical="top" wrapText="1"/>
    </xf>
    <xf numFmtId="0" fontId="3" fillId="0" borderId="11" xfId="2" applyFont="1" applyFill="1" applyBorder="1" applyAlignment="1">
      <alignment horizontal="center" vertical="center" wrapText="1"/>
    </xf>
    <xf numFmtId="0" fontId="9" fillId="0" borderId="11" xfId="2" applyFont="1" applyFill="1" applyBorder="1" applyAlignment="1">
      <alignment horizontal="center" vertical="top" wrapText="1"/>
    </xf>
    <xf numFmtId="41" fontId="9" fillId="0" borderId="11" xfId="3" applyNumberFormat="1" applyFont="1" applyFill="1" applyBorder="1" applyAlignment="1">
      <alignment horizontal="right" vertical="top" wrapText="1"/>
    </xf>
    <xf numFmtId="41" fontId="3" fillId="0" borderId="11" xfId="3" applyNumberFormat="1" applyFont="1" applyFill="1" applyBorder="1" applyAlignment="1">
      <alignment horizontal="center" vertical="top" wrapText="1"/>
    </xf>
    <xf numFmtId="41" fontId="3" fillId="2" borderId="11" xfId="3" applyNumberFormat="1" applyFont="1" applyFill="1" applyBorder="1" applyAlignment="1">
      <alignment horizontal="right" vertical="top" wrapText="1"/>
    </xf>
    <xf numFmtId="0" fontId="9" fillId="0" borderId="7" xfId="3" quotePrefix="1" applyNumberFormat="1" applyFont="1" applyFill="1" applyBorder="1" applyAlignment="1">
      <alignment horizontal="center" vertical="top" wrapText="1"/>
    </xf>
    <xf numFmtId="0" fontId="9" fillId="0" borderId="7" xfId="2" applyNumberFormat="1" applyFont="1" applyFill="1" applyBorder="1" applyAlignment="1">
      <alignment horizontal="left" vertical="top" wrapText="1"/>
    </xf>
    <xf numFmtId="0" fontId="3" fillId="0" borderId="0" xfId="2" applyNumberFormat="1" applyFont="1" applyBorder="1" applyAlignment="1">
      <alignment horizontal="center" vertical="top"/>
    </xf>
    <xf numFmtId="0" fontId="3" fillId="0" borderId="0" xfId="2" applyFont="1" applyBorder="1" applyAlignment="1">
      <alignment vertical="top" wrapText="1"/>
    </xf>
    <xf numFmtId="0" fontId="3" fillId="0" borderId="0" xfId="2" applyFont="1" applyBorder="1" applyAlignment="1">
      <alignment horizontal="center" vertical="top" wrapText="1"/>
    </xf>
    <xf numFmtId="0" fontId="3" fillId="0" borderId="0" xfId="2" applyFont="1" applyBorder="1" applyAlignment="1">
      <alignment horizontal="right" vertical="top" wrapText="1"/>
    </xf>
    <xf numFmtId="0" fontId="3" fillId="0" borderId="0" xfId="2" applyNumberFormat="1" applyFont="1" applyBorder="1" applyAlignment="1">
      <alignment horizontal="center" vertical="top" wrapText="1"/>
    </xf>
    <xf numFmtId="0" fontId="3" fillId="0" borderId="0" xfId="2" applyFont="1" applyBorder="1" applyAlignment="1">
      <alignment horizontal="left" vertical="top" wrapText="1"/>
    </xf>
    <xf numFmtId="41" fontId="7" fillId="0" borderId="0" xfId="2" applyNumberFormat="1" applyFont="1" applyFill="1" applyBorder="1" applyAlignment="1">
      <alignment vertical="top" wrapText="1"/>
    </xf>
    <xf numFmtId="41" fontId="3" fillId="4" borderId="0" xfId="2" applyNumberFormat="1" applyFont="1" applyFill="1" applyBorder="1" applyAlignment="1">
      <alignment vertical="top" wrapText="1"/>
    </xf>
    <xf numFmtId="0" fontId="3" fillId="0" borderId="11" xfId="2" applyNumberFormat="1" applyFont="1" applyFill="1" applyBorder="1" applyAlignment="1">
      <alignment horizontal="center" vertical="top" wrapText="1"/>
    </xf>
    <xf numFmtId="0" fontId="3" fillId="0" borderId="11" xfId="2" applyFont="1" applyFill="1" applyBorder="1" applyAlignment="1">
      <alignment horizontal="center" vertical="top" wrapText="1"/>
    </xf>
    <xf numFmtId="0" fontId="5" fillId="5" borderId="6" xfId="2" applyNumberFormat="1" applyFont="1" applyFill="1" applyBorder="1" applyAlignment="1">
      <alignment horizontal="left" vertical="top"/>
    </xf>
    <xf numFmtId="0" fontId="5" fillId="5" borderId="6" xfId="2" applyFont="1" applyFill="1" applyBorder="1" applyAlignment="1">
      <alignment horizontal="center" vertical="top" wrapText="1"/>
    </xf>
    <xf numFmtId="41" fontId="5" fillId="5" borderId="6" xfId="2" applyNumberFormat="1" applyFont="1" applyFill="1" applyBorder="1" applyAlignment="1">
      <alignment horizontal="center" vertical="top" wrapText="1"/>
    </xf>
    <xf numFmtId="0" fontId="5" fillId="5" borderId="6" xfId="3" applyNumberFormat="1" applyFont="1" applyFill="1" applyBorder="1" applyAlignment="1">
      <alignment horizontal="center" vertical="top" wrapText="1"/>
    </xf>
    <xf numFmtId="0" fontId="5" fillId="5" borderId="6" xfId="2" applyNumberFormat="1" applyFont="1" applyFill="1" applyBorder="1" applyAlignment="1">
      <alignment horizontal="left" vertical="top" wrapText="1"/>
    </xf>
    <xf numFmtId="0" fontId="3" fillId="0" borderId="9" xfId="2" applyNumberFormat="1" applyFont="1" applyFill="1" applyBorder="1" applyAlignment="1">
      <alignment horizontal="center" vertical="top" wrapText="1"/>
    </xf>
    <xf numFmtId="0" fontId="3" fillId="0" borderId="8" xfId="2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top" wrapText="1"/>
    </xf>
    <xf numFmtId="41" fontId="3" fillId="0" borderId="8" xfId="3" applyNumberFormat="1" applyFont="1" applyFill="1" applyBorder="1" applyAlignment="1">
      <alignment horizontal="center" vertical="top" wrapText="1"/>
    </xf>
    <xf numFmtId="41" fontId="3" fillId="0" borderId="8" xfId="3" applyNumberFormat="1" applyFont="1" applyFill="1" applyBorder="1" applyAlignment="1">
      <alignment horizontal="right" vertical="top" wrapText="1"/>
    </xf>
    <xf numFmtId="0" fontId="9" fillId="0" borderId="8" xfId="3" quotePrefix="1" applyNumberFormat="1" applyFont="1" applyFill="1" applyBorder="1" applyAlignment="1">
      <alignment horizontal="center" vertical="top" wrapText="1"/>
    </xf>
    <xf numFmtId="0" fontId="3" fillId="0" borderId="8" xfId="2" applyNumberFormat="1" applyFont="1" applyFill="1" applyBorder="1" applyAlignment="1">
      <alignment horizontal="center" vertical="top" wrapText="1"/>
    </xf>
    <xf numFmtId="0" fontId="9" fillId="0" borderId="0" xfId="2" applyFont="1" applyFill="1" applyBorder="1" applyAlignment="1">
      <alignment vertical="center" wrapText="1"/>
    </xf>
    <xf numFmtId="0" fontId="23" fillId="0" borderId="0" xfId="2" applyNumberFormat="1" applyFont="1" applyFill="1" applyBorder="1" applyAlignment="1" applyProtection="1">
      <alignment horizontal="left" vertical="top"/>
    </xf>
    <xf numFmtId="0" fontId="3" fillId="0" borderId="0" xfId="2" applyFont="1" applyFill="1" applyBorder="1" applyAlignment="1" applyProtection="1">
      <alignment vertical="top" wrapText="1"/>
    </xf>
    <xf numFmtId="0" fontId="3" fillId="0" borderId="0" xfId="2" applyFont="1" applyFill="1" applyBorder="1" applyAlignment="1" applyProtection="1">
      <alignment horizontal="center" vertical="top" wrapText="1"/>
    </xf>
    <xf numFmtId="189" fontId="3" fillId="0" borderId="0" xfId="3" applyNumberFormat="1" applyFont="1" applyFill="1" applyBorder="1" applyAlignment="1" applyProtection="1">
      <alignment horizontal="right" vertical="top" wrapText="1"/>
    </xf>
    <xf numFmtId="189" fontId="3" fillId="0" borderId="0" xfId="3" applyNumberFormat="1" applyFont="1" applyFill="1" applyBorder="1" applyAlignment="1" applyProtection="1">
      <alignment horizontal="center" vertical="top" wrapText="1"/>
    </xf>
    <xf numFmtId="0" fontId="23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3" applyNumberFormat="1" applyFont="1" applyFill="1" applyBorder="1" applyAlignment="1" applyProtection="1">
      <alignment horizontal="center" vertical="top" wrapText="1"/>
    </xf>
    <xf numFmtId="0" fontId="3" fillId="0" borderId="0" xfId="2" applyNumberFormat="1" applyFont="1" applyFill="1" applyBorder="1" applyAlignment="1" applyProtection="1">
      <alignment horizontal="left" vertical="top" wrapText="1"/>
    </xf>
    <xf numFmtId="0" fontId="14" fillId="0" borderId="0" xfId="2" applyFont="1" applyFill="1" applyBorder="1" applyAlignment="1" applyProtection="1">
      <alignment vertical="top" wrapText="1"/>
    </xf>
    <xf numFmtId="0" fontId="4" fillId="0" borderId="0" xfId="2" applyNumberFormat="1" applyFont="1" applyBorder="1" applyAlignment="1" applyProtection="1">
      <alignment horizontal="left"/>
    </xf>
    <xf numFmtId="0" fontId="17" fillId="0" borderId="0" xfId="2" applyFont="1" applyFill="1" applyBorder="1" applyAlignment="1" applyProtection="1">
      <alignment vertical="top" wrapText="1"/>
    </xf>
    <xf numFmtId="0" fontId="15" fillId="0" borderId="0" xfId="2" applyFont="1" applyFill="1" applyBorder="1" applyAlignment="1" applyProtection="1">
      <alignment horizontal="center" vertical="top" wrapText="1"/>
    </xf>
    <xf numFmtId="0" fontId="15" fillId="0" borderId="0" xfId="2" applyFont="1" applyFill="1" applyBorder="1" applyAlignment="1" applyProtection="1">
      <alignment horizontal="right" vertical="top" wrapText="1"/>
    </xf>
    <xf numFmtId="0" fontId="15" fillId="0" borderId="0" xfId="2" applyFont="1" applyFill="1" applyBorder="1" applyAlignment="1" applyProtection="1">
      <alignment horizontal="left" vertical="top" wrapText="1"/>
    </xf>
    <xf numFmtId="0" fontId="24" fillId="0" borderId="0" xfId="2" applyNumberFormat="1" applyFont="1" applyBorder="1" applyAlignment="1" applyProtection="1">
      <alignment horizontal="left"/>
    </xf>
    <xf numFmtId="0" fontId="25" fillId="0" borderId="0" xfId="2" applyNumberFormat="1" applyFont="1" applyBorder="1" applyAlignment="1" applyProtection="1">
      <alignment horizontal="left"/>
    </xf>
    <xf numFmtId="0" fontId="15" fillId="0" borderId="0" xfId="2" applyNumberFormat="1" applyFont="1" applyBorder="1" applyAlignment="1" applyProtection="1">
      <alignment horizontal="left"/>
    </xf>
    <xf numFmtId="0" fontId="4" fillId="0" borderId="0" xfId="2" applyFont="1" applyBorder="1" applyAlignment="1" applyProtection="1"/>
    <xf numFmtId="0" fontId="15" fillId="0" borderId="0" xfId="2" applyFont="1" applyBorder="1" applyAlignment="1" applyProtection="1"/>
    <xf numFmtId="0" fontId="4" fillId="0" borderId="0" xfId="2" applyNumberFormat="1" applyFont="1" applyFill="1" applyBorder="1" applyAlignment="1" applyProtection="1">
      <alignment vertical="top" wrapText="1"/>
    </xf>
    <xf numFmtId="0" fontId="9" fillId="0" borderId="11" xfId="3" applyNumberFormat="1" applyFont="1" applyFill="1" applyBorder="1" applyAlignment="1">
      <alignment horizontal="center" vertical="top" wrapText="1"/>
    </xf>
    <xf numFmtId="0" fontId="9" fillId="0" borderId="11" xfId="2" applyNumberFormat="1" applyFont="1" applyFill="1" applyBorder="1" applyAlignment="1">
      <alignment horizontal="center" vertical="top" wrapText="1"/>
    </xf>
    <xf numFmtId="0" fontId="23" fillId="0" borderId="0" xfId="2" applyFont="1" applyFill="1" applyBorder="1" applyAlignment="1">
      <alignment horizontal="right" vertical="top" wrapText="1"/>
    </xf>
    <xf numFmtId="0" fontId="23" fillId="0" borderId="0" xfId="2" applyFont="1" applyFill="1" applyBorder="1" applyAlignment="1">
      <alignment horizontal="center" vertical="top" wrapText="1"/>
    </xf>
    <xf numFmtId="0" fontId="23" fillId="0" borderId="0" xfId="2" applyNumberFormat="1" applyFont="1" applyFill="1" applyBorder="1" applyAlignment="1">
      <alignment horizontal="right" vertical="top" wrapText="1"/>
    </xf>
    <xf numFmtId="0" fontId="22" fillId="0" borderId="1" xfId="2" applyFont="1" applyFill="1" applyBorder="1" applyAlignment="1">
      <alignment horizontal="right" vertical="top" wrapText="1"/>
    </xf>
    <xf numFmtId="0" fontId="22" fillId="0" borderId="1" xfId="2" applyFont="1" applyFill="1" applyBorder="1" applyAlignment="1">
      <alignment horizontal="center" vertical="top" wrapText="1"/>
    </xf>
    <xf numFmtId="0" fontId="22" fillId="0" borderId="1" xfId="2" applyNumberFormat="1" applyFont="1" applyFill="1" applyBorder="1" applyAlignment="1">
      <alignment horizontal="right" vertical="top" wrapText="1"/>
    </xf>
    <xf numFmtId="41" fontId="11" fillId="6" borderId="8" xfId="3" applyNumberFormat="1" applyFont="1" applyFill="1" applyBorder="1" applyAlignment="1">
      <alignment horizontal="right" vertical="top" wrapText="1"/>
    </xf>
    <xf numFmtId="41" fontId="11" fillId="0" borderId="11" xfId="3" applyNumberFormat="1" applyFont="1" applyFill="1" applyBorder="1" applyAlignment="1">
      <alignment horizontal="right" vertical="top" wrapText="1"/>
    </xf>
    <xf numFmtId="41" fontId="11" fillId="0" borderId="11" xfId="3" applyNumberFormat="1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right" vertical="top" wrapText="1"/>
    </xf>
    <xf numFmtId="0" fontId="11" fillId="0" borderId="0" xfId="2" applyFont="1" applyFill="1" applyBorder="1" applyAlignment="1">
      <alignment vertical="top" wrapText="1"/>
    </xf>
    <xf numFmtId="0" fontId="11" fillId="0" borderId="0" xfId="2" applyNumberFormat="1" applyFont="1" applyFill="1" applyBorder="1" applyAlignment="1">
      <alignment horizontal="right" vertical="top" wrapText="1"/>
    </xf>
    <xf numFmtId="0" fontId="23" fillId="0" borderId="0" xfId="2" applyFont="1" applyBorder="1" applyAlignment="1">
      <alignment horizontal="right" vertical="top" wrapText="1"/>
    </xf>
    <xf numFmtId="0" fontId="23" fillId="0" borderId="0" xfId="2" applyFont="1" applyBorder="1" applyAlignment="1">
      <alignment horizontal="center" vertical="top" wrapText="1"/>
    </xf>
    <xf numFmtId="0" fontId="23" fillId="0" borderId="0" xfId="2" applyNumberFormat="1" applyFont="1" applyBorder="1" applyAlignment="1">
      <alignment horizontal="right" vertical="top" wrapText="1"/>
    </xf>
    <xf numFmtId="0" fontId="22" fillId="0" borderId="1" xfId="2" applyFont="1" applyBorder="1" applyAlignment="1">
      <alignment horizontal="right" vertical="top" wrapText="1"/>
    </xf>
    <xf numFmtId="0" fontId="22" fillId="0" borderId="1" xfId="2" applyFont="1" applyBorder="1" applyAlignment="1">
      <alignment horizontal="center" vertical="top" wrapText="1"/>
    </xf>
    <xf numFmtId="0" fontId="22" fillId="0" borderId="1" xfId="2" applyNumberFormat="1" applyFont="1" applyBorder="1" applyAlignment="1">
      <alignment horizontal="right" vertical="top" wrapText="1"/>
    </xf>
    <xf numFmtId="41" fontId="23" fillId="3" borderId="1" xfId="2" applyNumberFormat="1" applyFont="1" applyFill="1" applyBorder="1" applyAlignment="1">
      <alignment horizontal="center" vertical="top" wrapText="1"/>
    </xf>
    <xf numFmtId="41" fontId="23" fillId="5" borderId="6" xfId="2" applyNumberFormat="1" applyFont="1" applyFill="1" applyBorder="1" applyAlignment="1">
      <alignment horizontal="center" vertical="top" wrapText="1"/>
    </xf>
    <xf numFmtId="41" fontId="23" fillId="5" borderId="8" xfId="3" applyNumberFormat="1" applyFont="1" applyFill="1" applyBorder="1" applyAlignment="1">
      <alignment horizontal="right" vertical="top" wrapText="1"/>
    </xf>
    <xf numFmtId="189" fontId="11" fillId="0" borderId="0" xfId="3" applyNumberFormat="1" applyFont="1" applyFill="1" applyBorder="1" applyAlignment="1" applyProtection="1">
      <alignment horizontal="right" vertical="top" wrapText="1"/>
    </xf>
    <xf numFmtId="189" fontId="11" fillId="0" borderId="0" xfId="3" applyNumberFormat="1" applyFont="1" applyFill="1" applyBorder="1" applyAlignment="1" applyProtection="1">
      <alignment horizontal="center" vertical="top" wrapText="1"/>
    </xf>
    <xf numFmtId="0" fontId="11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2" applyFont="1" applyFill="1" applyBorder="1" applyAlignment="1" applyProtection="1">
      <alignment horizontal="right" vertical="top" wrapText="1"/>
    </xf>
    <xf numFmtId="0" fontId="24" fillId="0" borderId="0" xfId="2" applyFont="1" applyFill="1" applyBorder="1" applyAlignment="1" applyProtection="1">
      <alignment horizontal="left" vertical="top" wrapText="1"/>
    </xf>
    <xf numFmtId="0" fontId="24" fillId="0" borderId="0" xfId="2" applyNumberFormat="1" applyFont="1" applyFill="1" applyBorder="1" applyAlignment="1" applyProtection="1">
      <alignment horizontal="right" vertical="top" wrapText="1"/>
    </xf>
    <xf numFmtId="0" fontId="24" fillId="0" borderId="0" xfId="2" applyFont="1" applyBorder="1" applyAlignment="1" applyProtection="1"/>
    <xf numFmtId="0" fontId="25" fillId="0" borderId="0" xfId="2" applyNumberFormat="1" applyFont="1" applyFill="1" applyBorder="1" applyAlignment="1" applyProtection="1">
      <alignment vertical="top" wrapText="1"/>
    </xf>
    <xf numFmtId="0" fontId="11" fillId="0" borderId="0" xfId="2" applyFont="1" applyBorder="1" applyAlignment="1">
      <alignment horizontal="right" vertical="top" wrapText="1"/>
    </xf>
    <xf numFmtId="0" fontId="11" fillId="0" borderId="0" xfId="2" applyFont="1" applyBorder="1" applyAlignment="1">
      <alignment vertical="top" wrapText="1"/>
    </xf>
    <xf numFmtId="0" fontId="11" fillId="0" borderId="0" xfId="2" applyNumberFormat="1" applyFont="1" applyBorder="1" applyAlignment="1">
      <alignment horizontal="right" vertical="top" wrapText="1"/>
    </xf>
    <xf numFmtId="0" fontId="3" fillId="0" borderId="9" xfId="2" applyFont="1" applyFill="1" applyBorder="1" applyAlignment="1">
      <alignment horizontal="left" vertical="top"/>
    </xf>
    <xf numFmtId="0" fontId="3" fillId="0" borderId="8" xfId="2" applyFont="1" applyFill="1" applyBorder="1" applyAlignment="1">
      <alignment horizontal="center" vertical="top" wrapText="1"/>
    </xf>
    <xf numFmtId="0" fontId="9" fillId="0" borderId="6" xfId="2" applyNumberFormat="1" applyFont="1" applyFill="1" applyBorder="1" applyAlignment="1">
      <alignment horizontal="left" vertical="top" wrapText="1"/>
    </xf>
    <xf numFmtId="0" fontId="9" fillId="0" borderId="11" xfId="2" applyNumberFormat="1" applyFont="1" applyFill="1" applyBorder="1" applyAlignment="1">
      <alignment horizontal="left" vertical="top" wrapText="1"/>
    </xf>
    <xf numFmtId="0" fontId="9" fillId="0" borderId="9" xfId="2" applyNumberFormat="1" applyFont="1" applyFill="1" applyBorder="1" applyAlignment="1">
      <alignment horizontal="left" vertical="top" wrapText="1"/>
    </xf>
    <xf numFmtId="0" fontId="5" fillId="5" borderId="10" xfId="2" applyNumberFormat="1" applyFont="1" applyFill="1" applyBorder="1" applyAlignment="1">
      <alignment horizontal="left" vertical="top"/>
    </xf>
    <xf numFmtId="0" fontId="12" fillId="5" borderId="10" xfId="2" applyFont="1" applyFill="1" applyBorder="1" applyAlignment="1">
      <alignment horizontal="left" vertical="top" wrapText="1"/>
    </xf>
    <xf numFmtId="0" fontId="5" fillId="5" borderId="10" xfId="2" applyFont="1" applyFill="1" applyBorder="1" applyAlignment="1">
      <alignment horizontal="center" vertical="center" wrapText="1"/>
    </xf>
    <xf numFmtId="0" fontId="12" fillId="5" borderId="10" xfId="2" applyFont="1" applyFill="1" applyBorder="1" applyAlignment="1">
      <alignment horizontal="center" vertical="top" wrapText="1"/>
    </xf>
    <xf numFmtId="41" fontId="12" fillId="5" borderId="10" xfId="3" applyNumberFormat="1" applyFont="1" applyFill="1" applyBorder="1" applyAlignment="1">
      <alignment horizontal="right" vertical="top" wrapText="1"/>
    </xf>
    <xf numFmtId="41" fontId="23" fillId="5" borderId="10" xfId="3" applyNumberFormat="1" applyFont="1" applyFill="1" applyBorder="1" applyAlignment="1">
      <alignment horizontal="right" vertical="top" wrapText="1"/>
    </xf>
    <xf numFmtId="0" fontId="12" fillId="5" borderId="10" xfId="3" applyNumberFormat="1" applyFont="1" applyFill="1" applyBorder="1" applyAlignment="1">
      <alignment horizontal="center" vertical="top" wrapText="1"/>
    </xf>
    <xf numFmtId="0" fontId="12" fillId="5" borderId="10" xfId="2" applyNumberFormat="1" applyFont="1" applyFill="1" applyBorder="1" applyAlignment="1">
      <alignment horizontal="left" vertical="top" wrapText="1"/>
    </xf>
    <xf numFmtId="41" fontId="9" fillId="2" borderId="11" xfId="3" applyNumberFormat="1" applyFont="1" applyFill="1" applyBorder="1" applyAlignment="1">
      <alignment horizontal="right" vertical="top" wrapText="1"/>
    </xf>
    <xf numFmtId="0" fontId="15" fillId="0" borderId="0" xfId="2" applyFont="1" applyBorder="1" applyAlignment="1" applyProtection="1">
      <alignment horizontal="left"/>
    </xf>
    <xf numFmtId="0" fontId="7" fillId="0" borderId="0" xfId="2" applyFont="1" applyBorder="1" applyAlignment="1">
      <alignment horizontal="left" vertical="top" wrapText="1" indent="1"/>
    </xf>
    <xf numFmtId="0" fontId="6" fillId="0" borderId="2" xfId="2" applyNumberFormat="1" applyFont="1" applyBorder="1" applyAlignment="1">
      <alignment horizontal="center" vertical="top" wrapText="1"/>
    </xf>
    <xf numFmtId="0" fontId="6" fillId="0" borderId="6" xfId="2" applyNumberFormat="1" applyFont="1" applyBorder="1" applyAlignment="1">
      <alignment horizontal="center" vertical="top" wrapText="1"/>
    </xf>
    <xf numFmtId="0" fontId="6" fillId="0" borderId="7" xfId="2" applyNumberFormat="1" applyFont="1" applyBorder="1" applyAlignment="1">
      <alignment horizontal="center" vertical="top" wrapText="1"/>
    </xf>
    <xf numFmtId="0" fontId="22" fillId="0" borderId="3" xfId="2" applyFont="1" applyBorder="1" applyAlignment="1">
      <alignment horizontal="center" vertical="top" wrapText="1"/>
    </xf>
    <xf numFmtId="0" fontId="22" fillId="0" borderId="5" xfId="2" applyFont="1" applyBorder="1" applyAlignment="1">
      <alignment horizontal="center" vertical="top" wrapText="1"/>
    </xf>
    <xf numFmtId="0" fontId="22" fillId="0" borderId="1" xfId="2" applyFont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top" wrapText="1"/>
    </xf>
    <xf numFmtId="0" fontId="6" fillId="0" borderId="3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6" fillId="0" borderId="5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 wrapText="1"/>
    </xf>
    <xf numFmtId="0" fontId="2" fillId="0" borderId="0" xfId="2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8" fillId="0" borderId="1" xfId="2" applyFont="1" applyBorder="1"/>
    <xf numFmtId="0" fontId="22" fillId="0" borderId="3" xfId="2" applyFont="1" applyFill="1" applyBorder="1" applyAlignment="1">
      <alignment horizontal="center" vertical="top" wrapText="1"/>
    </xf>
    <xf numFmtId="0" fontId="22" fillId="0" borderId="5" xfId="2" applyFont="1" applyFill="1" applyBorder="1" applyAlignment="1">
      <alignment horizontal="center" vertical="top" wrapText="1"/>
    </xf>
    <xf numFmtId="0" fontId="22" fillId="0" borderId="1" xfId="2" applyFont="1" applyFill="1" applyBorder="1" applyAlignment="1">
      <alignment horizontal="center" vertical="top" wrapText="1"/>
    </xf>
  </cellXfs>
  <cellStyles count="27">
    <cellStyle name="Comma" xfId="1" builtinId="3"/>
    <cellStyle name="Comma 2" xfId="5"/>
    <cellStyle name="Comma 3" xfId="6"/>
    <cellStyle name="Comma 3 2" xfId="7"/>
    <cellStyle name="Comma 4" xfId="8"/>
    <cellStyle name="Normal" xfId="0" builtinId="0"/>
    <cellStyle name="Normal 2" xfId="9"/>
    <cellStyle name="Normal 2 2" xfId="10"/>
    <cellStyle name="Normal 3" xfId="11"/>
    <cellStyle name="Normal 3 2" xfId="12"/>
    <cellStyle name="Normal 3 4" xfId="13"/>
    <cellStyle name="Normal 4" xfId="14"/>
    <cellStyle name="Normal 5 4 2" xfId="15"/>
    <cellStyle name="Normal 7 2" xfId="16"/>
    <cellStyle name="เครื่องหมายจุลภาค 2" xfId="3"/>
    <cellStyle name="เครื่องหมายจุลภาค 2 2" xfId="17"/>
    <cellStyle name="เครื่องหมายจุลภาค 3" xfId="18"/>
    <cellStyle name="เครื่องหมายจุลภาค 4" xfId="19"/>
    <cellStyle name="เครื่องหมายจุลภาค 5" xfId="20"/>
    <cellStyle name="เครื่องหมายจุลภาค_ฟอร์ม48" xfId="21"/>
    <cellStyle name="ปกติ 2" xfId="2"/>
    <cellStyle name="ปกติ 2 2" xfId="22"/>
    <cellStyle name="ปกติ 2 3" xfId="4"/>
    <cellStyle name="ปกติ 3" xfId="23"/>
    <cellStyle name="ปกติ 4" xfId="24"/>
    <cellStyle name="ปกติ 5" xfId="25"/>
    <cellStyle name="ปกติ 6" xfId="26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421822</xdr:colOff>
      <xdr:row>55</xdr:row>
      <xdr:rowOff>81641</xdr:rowOff>
    </xdr:from>
    <xdr:to>
      <xdr:col>19</xdr:col>
      <xdr:colOff>530680</xdr:colOff>
      <xdr:row>67</xdr:row>
      <xdr:rowOff>174269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8730B138-C7C5-4A91-9203-1F623FAF1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1" y="65640855"/>
          <a:ext cx="3401786" cy="3358343"/>
        </a:xfrm>
        <a:prstGeom prst="rect">
          <a:avLst/>
        </a:prstGeom>
        <a:ln>
          <a:solidFill>
            <a:srgbClr val="92D050"/>
          </a:solidFill>
        </a:ln>
      </xdr:spPr>
    </xdr:pic>
    <xdr:clientData/>
  </xdr:twoCellAnchor>
  <xdr:twoCellAnchor editAs="oneCell">
    <xdr:from>
      <xdr:col>20</xdr:col>
      <xdr:colOff>69857</xdr:colOff>
      <xdr:row>55</xdr:row>
      <xdr:rowOff>122464</xdr:rowOff>
    </xdr:from>
    <xdr:to>
      <xdr:col>21</xdr:col>
      <xdr:colOff>326572</xdr:colOff>
      <xdr:row>60</xdr:row>
      <xdr:rowOff>156702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82741301-581B-42EE-9776-02DC200CC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643357" y="66661393"/>
          <a:ext cx="1250036" cy="1394953"/>
        </a:xfrm>
        <a:prstGeom prst="rect">
          <a:avLst/>
        </a:prstGeom>
        <a:ln>
          <a:solidFill>
            <a:srgbClr val="92D05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911334</xdr:colOff>
      <xdr:row>173</xdr:row>
      <xdr:rowOff>31750</xdr:rowOff>
    </xdr:from>
    <xdr:to>
      <xdr:col>19</xdr:col>
      <xdr:colOff>381000</xdr:colOff>
      <xdr:row>186</xdr:row>
      <xdr:rowOff>111125</xdr:rowOff>
    </xdr:to>
    <xdr:pic>
      <xdr:nvPicPr>
        <xdr:cNvPr id="3" name="รูปภาพ 2">
          <a:extLst>
            <a:ext uri="{FF2B5EF4-FFF2-40B4-BE49-F238E27FC236}">
              <a16:creationId xmlns="" xmlns:a16="http://schemas.microsoft.com/office/drawing/2014/main" id="{8730B138-C7C5-4A91-9203-1F623FAF14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92334" y="199882125"/>
          <a:ext cx="2851041" cy="3587750"/>
        </a:xfrm>
        <a:prstGeom prst="rect">
          <a:avLst/>
        </a:prstGeom>
        <a:ln>
          <a:solidFill>
            <a:srgbClr val="92D050"/>
          </a:solidFill>
        </a:ln>
      </xdr:spPr>
    </xdr:pic>
    <xdr:clientData/>
  </xdr:twoCellAnchor>
  <xdr:twoCellAnchor editAs="oneCell">
    <xdr:from>
      <xdr:col>19</xdr:col>
      <xdr:colOff>1095375</xdr:colOff>
      <xdr:row>173</xdr:row>
      <xdr:rowOff>47625</xdr:rowOff>
    </xdr:from>
    <xdr:to>
      <xdr:col>21</xdr:col>
      <xdr:colOff>95249</xdr:colOff>
      <xdr:row>180</xdr:row>
      <xdr:rowOff>113969</xdr:rowOff>
    </xdr:to>
    <xdr:pic>
      <xdr:nvPicPr>
        <xdr:cNvPr id="4" name="รูปภาพ 3">
          <a:extLst>
            <a:ext uri="{FF2B5EF4-FFF2-40B4-BE49-F238E27FC236}">
              <a16:creationId xmlns="" xmlns:a16="http://schemas.microsoft.com/office/drawing/2014/main" id="{82741301-581B-42EE-9776-02DC200CCC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557750" y="199898000"/>
          <a:ext cx="1238249" cy="1955469"/>
        </a:xfrm>
        <a:prstGeom prst="rect">
          <a:avLst/>
        </a:prstGeom>
        <a:ln>
          <a:solidFill>
            <a:srgbClr val="92D05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W67"/>
  <sheetViews>
    <sheetView showGridLines="0" tabSelected="1" view="pageBreakPreview" zoomScale="70" zoomScaleNormal="90" zoomScaleSheetLayoutView="70" workbookViewId="0">
      <selection activeCell="P10" sqref="P10"/>
    </sheetView>
  </sheetViews>
  <sheetFormatPr defaultRowHeight="19.5"/>
  <cols>
    <col min="1" max="1" width="6" style="55" customWidth="1"/>
    <col min="2" max="2" width="39.625" style="52" customWidth="1"/>
    <col min="3" max="3" width="12.75" style="52" customWidth="1"/>
    <col min="4" max="4" width="9.25" style="52" customWidth="1"/>
    <col min="5" max="5" width="9.375" style="53" customWidth="1"/>
    <col min="6" max="6" width="10" style="54" customWidth="1"/>
    <col min="7" max="7" width="6.375" style="54" customWidth="1"/>
    <col min="8" max="8" width="10.875" style="52" bestFit="1" customWidth="1"/>
    <col min="9" max="9" width="5.875" style="126" customWidth="1"/>
    <col min="10" max="10" width="11.625" style="127" customWidth="1"/>
    <col min="11" max="11" width="5.875" style="128" customWidth="1"/>
    <col min="12" max="12" width="9.625" style="127" customWidth="1"/>
    <col min="13" max="13" width="5.875" style="126" customWidth="1"/>
    <col min="14" max="14" width="11.5" style="127" customWidth="1"/>
    <col min="15" max="15" width="5.875" style="126" customWidth="1"/>
    <col min="16" max="16" width="12.25" style="127" bestFit="1" customWidth="1"/>
    <col min="17" max="17" width="5.875" style="54" customWidth="1"/>
    <col min="18" max="18" width="10.625" style="52" customWidth="1"/>
    <col min="19" max="19" width="14.25" style="55" customWidth="1"/>
    <col min="20" max="20" width="13.625" style="55" customWidth="1"/>
    <col min="21" max="21" width="13" style="55" customWidth="1"/>
    <col min="22" max="22" width="54.625" style="56" customWidth="1"/>
    <col min="23" max="258" width="9" style="1"/>
    <col min="259" max="259" width="6" style="1" customWidth="1"/>
    <col min="260" max="260" width="36.25" style="1" customWidth="1"/>
    <col min="261" max="262" width="9.25" style="1" customWidth="1"/>
    <col min="263" max="263" width="9.375" style="1" customWidth="1"/>
    <col min="264" max="264" width="10" style="1" customWidth="1"/>
    <col min="265" max="265" width="6.375" style="1" customWidth="1"/>
    <col min="266" max="266" width="10.875" style="1" bestFit="1" customWidth="1"/>
    <col min="267" max="267" width="5.875" style="1" customWidth="1"/>
    <col min="268" max="268" width="11.625" style="1" customWidth="1"/>
    <col min="269" max="269" width="5.875" style="1" customWidth="1"/>
    <col min="270" max="270" width="9.625" style="1" customWidth="1"/>
    <col min="271" max="271" width="5.875" style="1" customWidth="1"/>
    <col min="272" max="272" width="11.5" style="1" customWidth="1"/>
    <col min="273" max="273" width="5.875" style="1" customWidth="1"/>
    <col min="274" max="274" width="12.25" style="1" bestFit="1" customWidth="1"/>
    <col min="275" max="275" width="5.875" style="1" customWidth="1"/>
    <col min="276" max="276" width="10.625" style="1" customWidth="1"/>
    <col min="277" max="277" width="8" style="1" customWidth="1"/>
    <col min="278" max="278" width="34.5" style="1" customWidth="1"/>
    <col min="279" max="514" width="9" style="1"/>
    <col min="515" max="515" width="6" style="1" customWidth="1"/>
    <col min="516" max="516" width="36.25" style="1" customWidth="1"/>
    <col min="517" max="518" width="9.25" style="1" customWidth="1"/>
    <col min="519" max="519" width="9.375" style="1" customWidth="1"/>
    <col min="520" max="520" width="10" style="1" customWidth="1"/>
    <col min="521" max="521" width="6.375" style="1" customWidth="1"/>
    <col min="522" max="522" width="10.875" style="1" bestFit="1" customWidth="1"/>
    <col min="523" max="523" width="5.875" style="1" customWidth="1"/>
    <col min="524" max="524" width="11.625" style="1" customWidth="1"/>
    <col min="525" max="525" width="5.875" style="1" customWidth="1"/>
    <col min="526" max="526" width="9.625" style="1" customWidth="1"/>
    <col min="527" max="527" width="5.875" style="1" customWidth="1"/>
    <col min="528" max="528" width="11.5" style="1" customWidth="1"/>
    <col min="529" max="529" width="5.875" style="1" customWidth="1"/>
    <col min="530" max="530" width="12.25" style="1" bestFit="1" customWidth="1"/>
    <col min="531" max="531" width="5.875" style="1" customWidth="1"/>
    <col min="532" max="532" width="10.625" style="1" customWidth="1"/>
    <col min="533" max="533" width="8" style="1" customWidth="1"/>
    <col min="534" max="534" width="34.5" style="1" customWidth="1"/>
    <col min="535" max="770" width="9" style="1"/>
    <col min="771" max="771" width="6" style="1" customWidth="1"/>
    <col min="772" max="772" width="36.25" style="1" customWidth="1"/>
    <col min="773" max="774" width="9.25" style="1" customWidth="1"/>
    <col min="775" max="775" width="9.375" style="1" customWidth="1"/>
    <col min="776" max="776" width="10" style="1" customWidth="1"/>
    <col min="777" max="777" width="6.375" style="1" customWidth="1"/>
    <col min="778" max="778" width="10.875" style="1" bestFit="1" customWidth="1"/>
    <col min="779" max="779" width="5.875" style="1" customWidth="1"/>
    <col min="780" max="780" width="11.625" style="1" customWidth="1"/>
    <col min="781" max="781" width="5.875" style="1" customWidth="1"/>
    <col min="782" max="782" width="9.625" style="1" customWidth="1"/>
    <col min="783" max="783" width="5.875" style="1" customWidth="1"/>
    <col min="784" max="784" width="11.5" style="1" customWidth="1"/>
    <col min="785" max="785" width="5.875" style="1" customWidth="1"/>
    <col min="786" max="786" width="12.25" style="1" bestFit="1" customWidth="1"/>
    <col min="787" max="787" width="5.875" style="1" customWidth="1"/>
    <col min="788" max="788" width="10.625" style="1" customWidth="1"/>
    <col min="789" max="789" width="8" style="1" customWidth="1"/>
    <col min="790" max="790" width="34.5" style="1" customWidth="1"/>
    <col min="791" max="1026" width="9" style="1"/>
    <col min="1027" max="1027" width="6" style="1" customWidth="1"/>
    <col min="1028" max="1028" width="36.25" style="1" customWidth="1"/>
    <col min="1029" max="1030" width="9.25" style="1" customWidth="1"/>
    <col min="1031" max="1031" width="9.375" style="1" customWidth="1"/>
    <col min="1032" max="1032" width="10" style="1" customWidth="1"/>
    <col min="1033" max="1033" width="6.375" style="1" customWidth="1"/>
    <col min="1034" max="1034" width="10.875" style="1" bestFit="1" customWidth="1"/>
    <col min="1035" max="1035" width="5.875" style="1" customWidth="1"/>
    <col min="1036" max="1036" width="11.625" style="1" customWidth="1"/>
    <col min="1037" max="1037" width="5.875" style="1" customWidth="1"/>
    <col min="1038" max="1038" width="9.625" style="1" customWidth="1"/>
    <col min="1039" max="1039" width="5.875" style="1" customWidth="1"/>
    <col min="1040" max="1040" width="11.5" style="1" customWidth="1"/>
    <col min="1041" max="1041" width="5.875" style="1" customWidth="1"/>
    <col min="1042" max="1042" width="12.25" style="1" bestFit="1" customWidth="1"/>
    <col min="1043" max="1043" width="5.875" style="1" customWidth="1"/>
    <col min="1044" max="1044" width="10.625" style="1" customWidth="1"/>
    <col min="1045" max="1045" width="8" style="1" customWidth="1"/>
    <col min="1046" max="1046" width="34.5" style="1" customWidth="1"/>
    <col min="1047" max="1282" width="9" style="1"/>
    <col min="1283" max="1283" width="6" style="1" customWidth="1"/>
    <col min="1284" max="1284" width="36.25" style="1" customWidth="1"/>
    <col min="1285" max="1286" width="9.25" style="1" customWidth="1"/>
    <col min="1287" max="1287" width="9.375" style="1" customWidth="1"/>
    <col min="1288" max="1288" width="10" style="1" customWidth="1"/>
    <col min="1289" max="1289" width="6.375" style="1" customWidth="1"/>
    <col min="1290" max="1290" width="10.875" style="1" bestFit="1" customWidth="1"/>
    <col min="1291" max="1291" width="5.875" style="1" customWidth="1"/>
    <col min="1292" max="1292" width="11.625" style="1" customWidth="1"/>
    <col min="1293" max="1293" width="5.875" style="1" customWidth="1"/>
    <col min="1294" max="1294" width="9.625" style="1" customWidth="1"/>
    <col min="1295" max="1295" width="5.875" style="1" customWidth="1"/>
    <col min="1296" max="1296" width="11.5" style="1" customWidth="1"/>
    <col min="1297" max="1297" width="5.875" style="1" customWidth="1"/>
    <col min="1298" max="1298" width="12.25" style="1" bestFit="1" customWidth="1"/>
    <col min="1299" max="1299" width="5.875" style="1" customWidth="1"/>
    <col min="1300" max="1300" width="10.625" style="1" customWidth="1"/>
    <col min="1301" max="1301" width="8" style="1" customWidth="1"/>
    <col min="1302" max="1302" width="34.5" style="1" customWidth="1"/>
    <col min="1303" max="1538" width="9" style="1"/>
    <col min="1539" max="1539" width="6" style="1" customWidth="1"/>
    <col min="1540" max="1540" width="36.25" style="1" customWidth="1"/>
    <col min="1541" max="1542" width="9.25" style="1" customWidth="1"/>
    <col min="1543" max="1543" width="9.375" style="1" customWidth="1"/>
    <col min="1544" max="1544" width="10" style="1" customWidth="1"/>
    <col min="1545" max="1545" width="6.375" style="1" customWidth="1"/>
    <col min="1546" max="1546" width="10.875" style="1" bestFit="1" customWidth="1"/>
    <col min="1547" max="1547" width="5.875" style="1" customWidth="1"/>
    <col min="1548" max="1548" width="11.625" style="1" customWidth="1"/>
    <col min="1549" max="1549" width="5.875" style="1" customWidth="1"/>
    <col min="1550" max="1550" width="9.625" style="1" customWidth="1"/>
    <col min="1551" max="1551" width="5.875" style="1" customWidth="1"/>
    <col min="1552" max="1552" width="11.5" style="1" customWidth="1"/>
    <col min="1553" max="1553" width="5.875" style="1" customWidth="1"/>
    <col min="1554" max="1554" width="12.25" style="1" bestFit="1" customWidth="1"/>
    <col min="1555" max="1555" width="5.875" style="1" customWidth="1"/>
    <col min="1556" max="1556" width="10.625" style="1" customWidth="1"/>
    <col min="1557" max="1557" width="8" style="1" customWidth="1"/>
    <col min="1558" max="1558" width="34.5" style="1" customWidth="1"/>
    <col min="1559" max="1794" width="9" style="1"/>
    <col min="1795" max="1795" width="6" style="1" customWidth="1"/>
    <col min="1796" max="1796" width="36.25" style="1" customWidth="1"/>
    <col min="1797" max="1798" width="9.25" style="1" customWidth="1"/>
    <col min="1799" max="1799" width="9.375" style="1" customWidth="1"/>
    <col min="1800" max="1800" width="10" style="1" customWidth="1"/>
    <col min="1801" max="1801" width="6.375" style="1" customWidth="1"/>
    <col min="1802" max="1802" width="10.875" style="1" bestFit="1" customWidth="1"/>
    <col min="1803" max="1803" width="5.875" style="1" customWidth="1"/>
    <col min="1804" max="1804" width="11.625" style="1" customWidth="1"/>
    <col min="1805" max="1805" width="5.875" style="1" customWidth="1"/>
    <col min="1806" max="1806" width="9.625" style="1" customWidth="1"/>
    <col min="1807" max="1807" width="5.875" style="1" customWidth="1"/>
    <col min="1808" max="1808" width="11.5" style="1" customWidth="1"/>
    <col min="1809" max="1809" width="5.875" style="1" customWidth="1"/>
    <col min="1810" max="1810" width="12.25" style="1" bestFit="1" customWidth="1"/>
    <col min="1811" max="1811" width="5.875" style="1" customWidth="1"/>
    <col min="1812" max="1812" width="10.625" style="1" customWidth="1"/>
    <col min="1813" max="1813" width="8" style="1" customWidth="1"/>
    <col min="1814" max="1814" width="34.5" style="1" customWidth="1"/>
    <col min="1815" max="2050" width="9" style="1"/>
    <col min="2051" max="2051" width="6" style="1" customWidth="1"/>
    <col min="2052" max="2052" width="36.25" style="1" customWidth="1"/>
    <col min="2053" max="2054" width="9.25" style="1" customWidth="1"/>
    <col min="2055" max="2055" width="9.375" style="1" customWidth="1"/>
    <col min="2056" max="2056" width="10" style="1" customWidth="1"/>
    <col min="2057" max="2057" width="6.375" style="1" customWidth="1"/>
    <col min="2058" max="2058" width="10.875" style="1" bestFit="1" customWidth="1"/>
    <col min="2059" max="2059" width="5.875" style="1" customWidth="1"/>
    <col min="2060" max="2060" width="11.625" style="1" customWidth="1"/>
    <col min="2061" max="2061" width="5.875" style="1" customWidth="1"/>
    <col min="2062" max="2062" width="9.625" style="1" customWidth="1"/>
    <col min="2063" max="2063" width="5.875" style="1" customWidth="1"/>
    <col min="2064" max="2064" width="11.5" style="1" customWidth="1"/>
    <col min="2065" max="2065" width="5.875" style="1" customWidth="1"/>
    <col min="2066" max="2066" width="12.25" style="1" bestFit="1" customWidth="1"/>
    <col min="2067" max="2067" width="5.875" style="1" customWidth="1"/>
    <col min="2068" max="2068" width="10.625" style="1" customWidth="1"/>
    <col min="2069" max="2069" width="8" style="1" customWidth="1"/>
    <col min="2070" max="2070" width="34.5" style="1" customWidth="1"/>
    <col min="2071" max="2306" width="9" style="1"/>
    <col min="2307" max="2307" width="6" style="1" customWidth="1"/>
    <col min="2308" max="2308" width="36.25" style="1" customWidth="1"/>
    <col min="2309" max="2310" width="9.25" style="1" customWidth="1"/>
    <col min="2311" max="2311" width="9.375" style="1" customWidth="1"/>
    <col min="2312" max="2312" width="10" style="1" customWidth="1"/>
    <col min="2313" max="2313" width="6.375" style="1" customWidth="1"/>
    <col min="2314" max="2314" width="10.875" style="1" bestFit="1" customWidth="1"/>
    <col min="2315" max="2315" width="5.875" style="1" customWidth="1"/>
    <col min="2316" max="2316" width="11.625" style="1" customWidth="1"/>
    <col min="2317" max="2317" width="5.875" style="1" customWidth="1"/>
    <col min="2318" max="2318" width="9.625" style="1" customWidth="1"/>
    <col min="2319" max="2319" width="5.875" style="1" customWidth="1"/>
    <col min="2320" max="2320" width="11.5" style="1" customWidth="1"/>
    <col min="2321" max="2321" width="5.875" style="1" customWidth="1"/>
    <col min="2322" max="2322" width="12.25" style="1" bestFit="1" customWidth="1"/>
    <col min="2323" max="2323" width="5.875" style="1" customWidth="1"/>
    <col min="2324" max="2324" width="10.625" style="1" customWidth="1"/>
    <col min="2325" max="2325" width="8" style="1" customWidth="1"/>
    <col min="2326" max="2326" width="34.5" style="1" customWidth="1"/>
    <col min="2327" max="2562" width="9" style="1"/>
    <col min="2563" max="2563" width="6" style="1" customWidth="1"/>
    <col min="2564" max="2564" width="36.25" style="1" customWidth="1"/>
    <col min="2565" max="2566" width="9.25" style="1" customWidth="1"/>
    <col min="2567" max="2567" width="9.375" style="1" customWidth="1"/>
    <col min="2568" max="2568" width="10" style="1" customWidth="1"/>
    <col min="2569" max="2569" width="6.375" style="1" customWidth="1"/>
    <col min="2570" max="2570" width="10.875" style="1" bestFit="1" customWidth="1"/>
    <col min="2571" max="2571" width="5.875" style="1" customWidth="1"/>
    <col min="2572" max="2572" width="11.625" style="1" customWidth="1"/>
    <col min="2573" max="2573" width="5.875" style="1" customWidth="1"/>
    <col min="2574" max="2574" width="9.625" style="1" customWidth="1"/>
    <col min="2575" max="2575" width="5.875" style="1" customWidth="1"/>
    <col min="2576" max="2576" width="11.5" style="1" customWidth="1"/>
    <col min="2577" max="2577" width="5.875" style="1" customWidth="1"/>
    <col min="2578" max="2578" width="12.25" style="1" bestFit="1" customWidth="1"/>
    <col min="2579" max="2579" width="5.875" style="1" customWidth="1"/>
    <col min="2580" max="2580" width="10.625" style="1" customWidth="1"/>
    <col min="2581" max="2581" width="8" style="1" customWidth="1"/>
    <col min="2582" max="2582" width="34.5" style="1" customWidth="1"/>
    <col min="2583" max="2818" width="9" style="1"/>
    <col min="2819" max="2819" width="6" style="1" customWidth="1"/>
    <col min="2820" max="2820" width="36.25" style="1" customWidth="1"/>
    <col min="2821" max="2822" width="9.25" style="1" customWidth="1"/>
    <col min="2823" max="2823" width="9.375" style="1" customWidth="1"/>
    <col min="2824" max="2824" width="10" style="1" customWidth="1"/>
    <col min="2825" max="2825" width="6.375" style="1" customWidth="1"/>
    <col min="2826" max="2826" width="10.875" style="1" bestFit="1" customWidth="1"/>
    <col min="2827" max="2827" width="5.875" style="1" customWidth="1"/>
    <col min="2828" max="2828" width="11.625" style="1" customWidth="1"/>
    <col min="2829" max="2829" width="5.875" style="1" customWidth="1"/>
    <col min="2830" max="2830" width="9.625" style="1" customWidth="1"/>
    <col min="2831" max="2831" width="5.875" style="1" customWidth="1"/>
    <col min="2832" max="2832" width="11.5" style="1" customWidth="1"/>
    <col min="2833" max="2833" width="5.875" style="1" customWidth="1"/>
    <col min="2834" max="2834" width="12.25" style="1" bestFit="1" customWidth="1"/>
    <col min="2835" max="2835" width="5.875" style="1" customWidth="1"/>
    <col min="2836" max="2836" width="10.625" style="1" customWidth="1"/>
    <col min="2837" max="2837" width="8" style="1" customWidth="1"/>
    <col min="2838" max="2838" width="34.5" style="1" customWidth="1"/>
    <col min="2839" max="3074" width="9" style="1"/>
    <col min="3075" max="3075" width="6" style="1" customWidth="1"/>
    <col min="3076" max="3076" width="36.25" style="1" customWidth="1"/>
    <col min="3077" max="3078" width="9.25" style="1" customWidth="1"/>
    <col min="3079" max="3079" width="9.375" style="1" customWidth="1"/>
    <col min="3080" max="3080" width="10" style="1" customWidth="1"/>
    <col min="3081" max="3081" width="6.375" style="1" customWidth="1"/>
    <col min="3082" max="3082" width="10.875" style="1" bestFit="1" customWidth="1"/>
    <col min="3083" max="3083" width="5.875" style="1" customWidth="1"/>
    <col min="3084" max="3084" width="11.625" style="1" customWidth="1"/>
    <col min="3085" max="3085" width="5.875" style="1" customWidth="1"/>
    <col min="3086" max="3086" width="9.625" style="1" customWidth="1"/>
    <col min="3087" max="3087" width="5.875" style="1" customWidth="1"/>
    <col min="3088" max="3088" width="11.5" style="1" customWidth="1"/>
    <col min="3089" max="3089" width="5.875" style="1" customWidth="1"/>
    <col min="3090" max="3090" width="12.25" style="1" bestFit="1" customWidth="1"/>
    <col min="3091" max="3091" width="5.875" style="1" customWidth="1"/>
    <col min="3092" max="3092" width="10.625" style="1" customWidth="1"/>
    <col min="3093" max="3093" width="8" style="1" customWidth="1"/>
    <col min="3094" max="3094" width="34.5" style="1" customWidth="1"/>
    <col min="3095" max="3330" width="9" style="1"/>
    <col min="3331" max="3331" width="6" style="1" customWidth="1"/>
    <col min="3332" max="3332" width="36.25" style="1" customWidth="1"/>
    <col min="3333" max="3334" width="9.25" style="1" customWidth="1"/>
    <col min="3335" max="3335" width="9.375" style="1" customWidth="1"/>
    <col min="3336" max="3336" width="10" style="1" customWidth="1"/>
    <col min="3337" max="3337" width="6.375" style="1" customWidth="1"/>
    <col min="3338" max="3338" width="10.875" style="1" bestFit="1" customWidth="1"/>
    <col min="3339" max="3339" width="5.875" style="1" customWidth="1"/>
    <col min="3340" max="3340" width="11.625" style="1" customWidth="1"/>
    <col min="3341" max="3341" width="5.875" style="1" customWidth="1"/>
    <col min="3342" max="3342" width="9.625" style="1" customWidth="1"/>
    <col min="3343" max="3343" width="5.875" style="1" customWidth="1"/>
    <col min="3344" max="3344" width="11.5" style="1" customWidth="1"/>
    <col min="3345" max="3345" width="5.875" style="1" customWidth="1"/>
    <col min="3346" max="3346" width="12.25" style="1" bestFit="1" customWidth="1"/>
    <col min="3347" max="3347" width="5.875" style="1" customWidth="1"/>
    <col min="3348" max="3348" width="10.625" style="1" customWidth="1"/>
    <col min="3349" max="3349" width="8" style="1" customWidth="1"/>
    <col min="3350" max="3350" width="34.5" style="1" customWidth="1"/>
    <col min="3351" max="3586" width="9" style="1"/>
    <col min="3587" max="3587" width="6" style="1" customWidth="1"/>
    <col min="3588" max="3588" width="36.25" style="1" customWidth="1"/>
    <col min="3589" max="3590" width="9.25" style="1" customWidth="1"/>
    <col min="3591" max="3591" width="9.375" style="1" customWidth="1"/>
    <col min="3592" max="3592" width="10" style="1" customWidth="1"/>
    <col min="3593" max="3593" width="6.375" style="1" customWidth="1"/>
    <col min="3594" max="3594" width="10.875" style="1" bestFit="1" customWidth="1"/>
    <col min="3595" max="3595" width="5.875" style="1" customWidth="1"/>
    <col min="3596" max="3596" width="11.625" style="1" customWidth="1"/>
    <col min="3597" max="3597" width="5.875" style="1" customWidth="1"/>
    <col min="3598" max="3598" width="9.625" style="1" customWidth="1"/>
    <col min="3599" max="3599" width="5.875" style="1" customWidth="1"/>
    <col min="3600" max="3600" width="11.5" style="1" customWidth="1"/>
    <col min="3601" max="3601" width="5.875" style="1" customWidth="1"/>
    <col min="3602" max="3602" width="12.25" style="1" bestFit="1" customWidth="1"/>
    <col min="3603" max="3603" width="5.875" style="1" customWidth="1"/>
    <col min="3604" max="3604" width="10.625" style="1" customWidth="1"/>
    <col min="3605" max="3605" width="8" style="1" customWidth="1"/>
    <col min="3606" max="3606" width="34.5" style="1" customWidth="1"/>
    <col min="3607" max="3842" width="9" style="1"/>
    <col min="3843" max="3843" width="6" style="1" customWidth="1"/>
    <col min="3844" max="3844" width="36.25" style="1" customWidth="1"/>
    <col min="3845" max="3846" width="9.25" style="1" customWidth="1"/>
    <col min="3847" max="3847" width="9.375" style="1" customWidth="1"/>
    <col min="3848" max="3848" width="10" style="1" customWidth="1"/>
    <col min="3849" max="3849" width="6.375" style="1" customWidth="1"/>
    <col min="3850" max="3850" width="10.875" style="1" bestFit="1" customWidth="1"/>
    <col min="3851" max="3851" width="5.875" style="1" customWidth="1"/>
    <col min="3852" max="3852" width="11.625" style="1" customWidth="1"/>
    <col min="3853" max="3853" width="5.875" style="1" customWidth="1"/>
    <col min="3854" max="3854" width="9.625" style="1" customWidth="1"/>
    <col min="3855" max="3855" width="5.875" style="1" customWidth="1"/>
    <col min="3856" max="3856" width="11.5" style="1" customWidth="1"/>
    <col min="3857" max="3857" width="5.875" style="1" customWidth="1"/>
    <col min="3858" max="3858" width="12.25" style="1" bestFit="1" customWidth="1"/>
    <col min="3859" max="3859" width="5.875" style="1" customWidth="1"/>
    <col min="3860" max="3860" width="10.625" style="1" customWidth="1"/>
    <col min="3861" max="3861" width="8" style="1" customWidth="1"/>
    <col min="3862" max="3862" width="34.5" style="1" customWidth="1"/>
    <col min="3863" max="4098" width="9" style="1"/>
    <col min="4099" max="4099" width="6" style="1" customWidth="1"/>
    <col min="4100" max="4100" width="36.25" style="1" customWidth="1"/>
    <col min="4101" max="4102" width="9.25" style="1" customWidth="1"/>
    <col min="4103" max="4103" width="9.375" style="1" customWidth="1"/>
    <col min="4104" max="4104" width="10" style="1" customWidth="1"/>
    <col min="4105" max="4105" width="6.375" style="1" customWidth="1"/>
    <col min="4106" max="4106" width="10.875" style="1" bestFit="1" customWidth="1"/>
    <col min="4107" max="4107" width="5.875" style="1" customWidth="1"/>
    <col min="4108" max="4108" width="11.625" style="1" customWidth="1"/>
    <col min="4109" max="4109" width="5.875" style="1" customWidth="1"/>
    <col min="4110" max="4110" width="9.625" style="1" customWidth="1"/>
    <col min="4111" max="4111" width="5.875" style="1" customWidth="1"/>
    <col min="4112" max="4112" width="11.5" style="1" customWidth="1"/>
    <col min="4113" max="4113" width="5.875" style="1" customWidth="1"/>
    <col min="4114" max="4114" width="12.25" style="1" bestFit="1" customWidth="1"/>
    <col min="4115" max="4115" width="5.875" style="1" customWidth="1"/>
    <col min="4116" max="4116" width="10.625" style="1" customWidth="1"/>
    <col min="4117" max="4117" width="8" style="1" customWidth="1"/>
    <col min="4118" max="4118" width="34.5" style="1" customWidth="1"/>
    <col min="4119" max="4354" width="9" style="1"/>
    <col min="4355" max="4355" width="6" style="1" customWidth="1"/>
    <col min="4356" max="4356" width="36.25" style="1" customWidth="1"/>
    <col min="4357" max="4358" width="9.25" style="1" customWidth="1"/>
    <col min="4359" max="4359" width="9.375" style="1" customWidth="1"/>
    <col min="4360" max="4360" width="10" style="1" customWidth="1"/>
    <col min="4361" max="4361" width="6.375" style="1" customWidth="1"/>
    <col min="4362" max="4362" width="10.875" style="1" bestFit="1" customWidth="1"/>
    <col min="4363" max="4363" width="5.875" style="1" customWidth="1"/>
    <col min="4364" max="4364" width="11.625" style="1" customWidth="1"/>
    <col min="4365" max="4365" width="5.875" style="1" customWidth="1"/>
    <col min="4366" max="4366" width="9.625" style="1" customWidth="1"/>
    <col min="4367" max="4367" width="5.875" style="1" customWidth="1"/>
    <col min="4368" max="4368" width="11.5" style="1" customWidth="1"/>
    <col min="4369" max="4369" width="5.875" style="1" customWidth="1"/>
    <col min="4370" max="4370" width="12.25" style="1" bestFit="1" customWidth="1"/>
    <col min="4371" max="4371" width="5.875" style="1" customWidth="1"/>
    <col min="4372" max="4372" width="10.625" style="1" customWidth="1"/>
    <col min="4373" max="4373" width="8" style="1" customWidth="1"/>
    <col min="4374" max="4374" width="34.5" style="1" customWidth="1"/>
    <col min="4375" max="4610" width="9" style="1"/>
    <col min="4611" max="4611" width="6" style="1" customWidth="1"/>
    <col min="4612" max="4612" width="36.25" style="1" customWidth="1"/>
    <col min="4613" max="4614" width="9.25" style="1" customWidth="1"/>
    <col min="4615" max="4615" width="9.375" style="1" customWidth="1"/>
    <col min="4616" max="4616" width="10" style="1" customWidth="1"/>
    <col min="4617" max="4617" width="6.375" style="1" customWidth="1"/>
    <col min="4618" max="4618" width="10.875" style="1" bestFit="1" customWidth="1"/>
    <col min="4619" max="4619" width="5.875" style="1" customWidth="1"/>
    <col min="4620" max="4620" width="11.625" style="1" customWidth="1"/>
    <col min="4621" max="4621" width="5.875" style="1" customWidth="1"/>
    <col min="4622" max="4622" width="9.625" style="1" customWidth="1"/>
    <col min="4623" max="4623" width="5.875" style="1" customWidth="1"/>
    <col min="4624" max="4624" width="11.5" style="1" customWidth="1"/>
    <col min="4625" max="4625" width="5.875" style="1" customWidth="1"/>
    <col min="4626" max="4626" width="12.25" style="1" bestFit="1" customWidth="1"/>
    <col min="4627" max="4627" width="5.875" style="1" customWidth="1"/>
    <col min="4628" max="4628" width="10.625" style="1" customWidth="1"/>
    <col min="4629" max="4629" width="8" style="1" customWidth="1"/>
    <col min="4630" max="4630" width="34.5" style="1" customWidth="1"/>
    <col min="4631" max="4866" width="9" style="1"/>
    <col min="4867" max="4867" width="6" style="1" customWidth="1"/>
    <col min="4868" max="4868" width="36.25" style="1" customWidth="1"/>
    <col min="4869" max="4870" width="9.25" style="1" customWidth="1"/>
    <col min="4871" max="4871" width="9.375" style="1" customWidth="1"/>
    <col min="4872" max="4872" width="10" style="1" customWidth="1"/>
    <col min="4873" max="4873" width="6.375" style="1" customWidth="1"/>
    <col min="4874" max="4874" width="10.875" style="1" bestFit="1" customWidth="1"/>
    <col min="4875" max="4875" width="5.875" style="1" customWidth="1"/>
    <col min="4876" max="4876" width="11.625" style="1" customWidth="1"/>
    <col min="4877" max="4877" width="5.875" style="1" customWidth="1"/>
    <col min="4878" max="4878" width="9.625" style="1" customWidth="1"/>
    <col min="4879" max="4879" width="5.875" style="1" customWidth="1"/>
    <col min="4880" max="4880" width="11.5" style="1" customWidth="1"/>
    <col min="4881" max="4881" width="5.875" style="1" customWidth="1"/>
    <col min="4882" max="4882" width="12.25" style="1" bestFit="1" customWidth="1"/>
    <col min="4883" max="4883" width="5.875" style="1" customWidth="1"/>
    <col min="4884" max="4884" width="10.625" style="1" customWidth="1"/>
    <col min="4885" max="4885" width="8" style="1" customWidth="1"/>
    <col min="4886" max="4886" width="34.5" style="1" customWidth="1"/>
    <col min="4887" max="5122" width="9" style="1"/>
    <col min="5123" max="5123" width="6" style="1" customWidth="1"/>
    <col min="5124" max="5124" width="36.25" style="1" customWidth="1"/>
    <col min="5125" max="5126" width="9.25" style="1" customWidth="1"/>
    <col min="5127" max="5127" width="9.375" style="1" customWidth="1"/>
    <col min="5128" max="5128" width="10" style="1" customWidth="1"/>
    <col min="5129" max="5129" width="6.375" style="1" customWidth="1"/>
    <col min="5130" max="5130" width="10.875" style="1" bestFit="1" customWidth="1"/>
    <col min="5131" max="5131" width="5.875" style="1" customWidth="1"/>
    <col min="5132" max="5132" width="11.625" style="1" customWidth="1"/>
    <col min="5133" max="5133" width="5.875" style="1" customWidth="1"/>
    <col min="5134" max="5134" width="9.625" style="1" customWidth="1"/>
    <col min="5135" max="5135" width="5.875" style="1" customWidth="1"/>
    <col min="5136" max="5136" width="11.5" style="1" customWidth="1"/>
    <col min="5137" max="5137" width="5.875" style="1" customWidth="1"/>
    <col min="5138" max="5138" width="12.25" style="1" bestFit="1" customWidth="1"/>
    <col min="5139" max="5139" width="5.875" style="1" customWidth="1"/>
    <col min="5140" max="5140" width="10.625" style="1" customWidth="1"/>
    <col min="5141" max="5141" width="8" style="1" customWidth="1"/>
    <col min="5142" max="5142" width="34.5" style="1" customWidth="1"/>
    <col min="5143" max="5378" width="9" style="1"/>
    <col min="5379" max="5379" width="6" style="1" customWidth="1"/>
    <col min="5380" max="5380" width="36.25" style="1" customWidth="1"/>
    <col min="5381" max="5382" width="9.25" style="1" customWidth="1"/>
    <col min="5383" max="5383" width="9.375" style="1" customWidth="1"/>
    <col min="5384" max="5384" width="10" style="1" customWidth="1"/>
    <col min="5385" max="5385" width="6.375" style="1" customWidth="1"/>
    <col min="5386" max="5386" width="10.875" style="1" bestFit="1" customWidth="1"/>
    <col min="5387" max="5387" width="5.875" style="1" customWidth="1"/>
    <col min="5388" max="5388" width="11.625" style="1" customWidth="1"/>
    <col min="5389" max="5389" width="5.875" style="1" customWidth="1"/>
    <col min="5390" max="5390" width="9.625" style="1" customWidth="1"/>
    <col min="5391" max="5391" width="5.875" style="1" customWidth="1"/>
    <col min="5392" max="5392" width="11.5" style="1" customWidth="1"/>
    <col min="5393" max="5393" width="5.875" style="1" customWidth="1"/>
    <col min="5394" max="5394" width="12.25" style="1" bestFit="1" customWidth="1"/>
    <col min="5395" max="5395" width="5.875" style="1" customWidth="1"/>
    <col min="5396" max="5396" width="10.625" style="1" customWidth="1"/>
    <col min="5397" max="5397" width="8" style="1" customWidth="1"/>
    <col min="5398" max="5398" width="34.5" style="1" customWidth="1"/>
    <col min="5399" max="5634" width="9" style="1"/>
    <col min="5635" max="5635" width="6" style="1" customWidth="1"/>
    <col min="5636" max="5636" width="36.25" style="1" customWidth="1"/>
    <col min="5637" max="5638" width="9.25" style="1" customWidth="1"/>
    <col min="5639" max="5639" width="9.375" style="1" customWidth="1"/>
    <col min="5640" max="5640" width="10" style="1" customWidth="1"/>
    <col min="5641" max="5641" width="6.375" style="1" customWidth="1"/>
    <col min="5642" max="5642" width="10.875" style="1" bestFit="1" customWidth="1"/>
    <col min="5643" max="5643" width="5.875" style="1" customWidth="1"/>
    <col min="5644" max="5644" width="11.625" style="1" customWidth="1"/>
    <col min="5645" max="5645" width="5.875" style="1" customWidth="1"/>
    <col min="5646" max="5646" width="9.625" style="1" customWidth="1"/>
    <col min="5647" max="5647" width="5.875" style="1" customWidth="1"/>
    <col min="5648" max="5648" width="11.5" style="1" customWidth="1"/>
    <col min="5649" max="5649" width="5.875" style="1" customWidth="1"/>
    <col min="5650" max="5650" width="12.25" style="1" bestFit="1" customWidth="1"/>
    <col min="5651" max="5651" width="5.875" style="1" customWidth="1"/>
    <col min="5652" max="5652" width="10.625" style="1" customWidth="1"/>
    <col min="5653" max="5653" width="8" style="1" customWidth="1"/>
    <col min="5654" max="5654" width="34.5" style="1" customWidth="1"/>
    <col min="5655" max="5890" width="9" style="1"/>
    <col min="5891" max="5891" width="6" style="1" customWidth="1"/>
    <col min="5892" max="5892" width="36.25" style="1" customWidth="1"/>
    <col min="5893" max="5894" width="9.25" style="1" customWidth="1"/>
    <col min="5895" max="5895" width="9.375" style="1" customWidth="1"/>
    <col min="5896" max="5896" width="10" style="1" customWidth="1"/>
    <col min="5897" max="5897" width="6.375" style="1" customWidth="1"/>
    <col min="5898" max="5898" width="10.875" style="1" bestFit="1" customWidth="1"/>
    <col min="5899" max="5899" width="5.875" style="1" customWidth="1"/>
    <col min="5900" max="5900" width="11.625" style="1" customWidth="1"/>
    <col min="5901" max="5901" width="5.875" style="1" customWidth="1"/>
    <col min="5902" max="5902" width="9.625" style="1" customWidth="1"/>
    <col min="5903" max="5903" width="5.875" style="1" customWidth="1"/>
    <col min="5904" max="5904" width="11.5" style="1" customWidth="1"/>
    <col min="5905" max="5905" width="5.875" style="1" customWidth="1"/>
    <col min="5906" max="5906" width="12.25" style="1" bestFit="1" customWidth="1"/>
    <col min="5907" max="5907" width="5.875" style="1" customWidth="1"/>
    <col min="5908" max="5908" width="10.625" style="1" customWidth="1"/>
    <col min="5909" max="5909" width="8" style="1" customWidth="1"/>
    <col min="5910" max="5910" width="34.5" style="1" customWidth="1"/>
    <col min="5911" max="6146" width="9" style="1"/>
    <col min="6147" max="6147" width="6" style="1" customWidth="1"/>
    <col min="6148" max="6148" width="36.25" style="1" customWidth="1"/>
    <col min="6149" max="6150" width="9.25" style="1" customWidth="1"/>
    <col min="6151" max="6151" width="9.375" style="1" customWidth="1"/>
    <col min="6152" max="6152" width="10" style="1" customWidth="1"/>
    <col min="6153" max="6153" width="6.375" style="1" customWidth="1"/>
    <col min="6154" max="6154" width="10.875" style="1" bestFit="1" customWidth="1"/>
    <col min="6155" max="6155" width="5.875" style="1" customWidth="1"/>
    <col min="6156" max="6156" width="11.625" style="1" customWidth="1"/>
    <col min="6157" max="6157" width="5.875" style="1" customWidth="1"/>
    <col min="6158" max="6158" width="9.625" style="1" customWidth="1"/>
    <col min="6159" max="6159" width="5.875" style="1" customWidth="1"/>
    <col min="6160" max="6160" width="11.5" style="1" customWidth="1"/>
    <col min="6161" max="6161" width="5.875" style="1" customWidth="1"/>
    <col min="6162" max="6162" width="12.25" style="1" bestFit="1" customWidth="1"/>
    <col min="6163" max="6163" width="5.875" style="1" customWidth="1"/>
    <col min="6164" max="6164" width="10.625" style="1" customWidth="1"/>
    <col min="6165" max="6165" width="8" style="1" customWidth="1"/>
    <col min="6166" max="6166" width="34.5" style="1" customWidth="1"/>
    <col min="6167" max="6402" width="9" style="1"/>
    <col min="6403" max="6403" width="6" style="1" customWidth="1"/>
    <col min="6404" max="6404" width="36.25" style="1" customWidth="1"/>
    <col min="6405" max="6406" width="9.25" style="1" customWidth="1"/>
    <col min="6407" max="6407" width="9.375" style="1" customWidth="1"/>
    <col min="6408" max="6408" width="10" style="1" customWidth="1"/>
    <col min="6409" max="6409" width="6.375" style="1" customWidth="1"/>
    <col min="6410" max="6410" width="10.875" style="1" bestFit="1" customWidth="1"/>
    <col min="6411" max="6411" width="5.875" style="1" customWidth="1"/>
    <col min="6412" max="6412" width="11.625" style="1" customWidth="1"/>
    <col min="6413" max="6413" width="5.875" style="1" customWidth="1"/>
    <col min="6414" max="6414" width="9.625" style="1" customWidth="1"/>
    <col min="6415" max="6415" width="5.875" style="1" customWidth="1"/>
    <col min="6416" max="6416" width="11.5" style="1" customWidth="1"/>
    <col min="6417" max="6417" width="5.875" style="1" customWidth="1"/>
    <col min="6418" max="6418" width="12.25" style="1" bestFit="1" customWidth="1"/>
    <col min="6419" max="6419" width="5.875" style="1" customWidth="1"/>
    <col min="6420" max="6420" width="10.625" style="1" customWidth="1"/>
    <col min="6421" max="6421" width="8" style="1" customWidth="1"/>
    <col min="6422" max="6422" width="34.5" style="1" customWidth="1"/>
    <col min="6423" max="6658" width="9" style="1"/>
    <col min="6659" max="6659" width="6" style="1" customWidth="1"/>
    <col min="6660" max="6660" width="36.25" style="1" customWidth="1"/>
    <col min="6661" max="6662" width="9.25" style="1" customWidth="1"/>
    <col min="6663" max="6663" width="9.375" style="1" customWidth="1"/>
    <col min="6664" max="6664" width="10" style="1" customWidth="1"/>
    <col min="6665" max="6665" width="6.375" style="1" customWidth="1"/>
    <col min="6666" max="6666" width="10.875" style="1" bestFit="1" customWidth="1"/>
    <col min="6667" max="6667" width="5.875" style="1" customWidth="1"/>
    <col min="6668" max="6668" width="11.625" style="1" customWidth="1"/>
    <col min="6669" max="6669" width="5.875" style="1" customWidth="1"/>
    <col min="6670" max="6670" width="9.625" style="1" customWidth="1"/>
    <col min="6671" max="6671" width="5.875" style="1" customWidth="1"/>
    <col min="6672" max="6672" width="11.5" style="1" customWidth="1"/>
    <col min="6673" max="6673" width="5.875" style="1" customWidth="1"/>
    <col min="6674" max="6674" width="12.25" style="1" bestFit="1" customWidth="1"/>
    <col min="6675" max="6675" width="5.875" style="1" customWidth="1"/>
    <col min="6676" max="6676" width="10.625" style="1" customWidth="1"/>
    <col min="6677" max="6677" width="8" style="1" customWidth="1"/>
    <col min="6678" max="6678" width="34.5" style="1" customWidth="1"/>
    <col min="6679" max="6914" width="9" style="1"/>
    <col min="6915" max="6915" width="6" style="1" customWidth="1"/>
    <col min="6916" max="6916" width="36.25" style="1" customWidth="1"/>
    <col min="6917" max="6918" width="9.25" style="1" customWidth="1"/>
    <col min="6919" max="6919" width="9.375" style="1" customWidth="1"/>
    <col min="6920" max="6920" width="10" style="1" customWidth="1"/>
    <col min="6921" max="6921" width="6.375" style="1" customWidth="1"/>
    <col min="6922" max="6922" width="10.875" style="1" bestFit="1" customWidth="1"/>
    <col min="6923" max="6923" width="5.875" style="1" customWidth="1"/>
    <col min="6924" max="6924" width="11.625" style="1" customWidth="1"/>
    <col min="6925" max="6925" width="5.875" style="1" customWidth="1"/>
    <col min="6926" max="6926" width="9.625" style="1" customWidth="1"/>
    <col min="6927" max="6927" width="5.875" style="1" customWidth="1"/>
    <col min="6928" max="6928" width="11.5" style="1" customWidth="1"/>
    <col min="6929" max="6929" width="5.875" style="1" customWidth="1"/>
    <col min="6930" max="6930" width="12.25" style="1" bestFit="1" customWidth="1"/>
    <col min="6931" max="6931" width="5.875" style="1" customWidth="1"/>
    <col min="6932" max="6932" width="10.625" style="1" customWidth="1"/>
    <col min="6933" max="6933" width="8" style="1" customWidth="1"/>
    <col min="6934" max="6934" width="34.5" style="1" customWidth="1"/>
    <col min="6935" max="7170" width="9" style="1"/>
    <col min="7171" max="7171" width="6" style="1" customWidth="1"/>
    <col min="7172" max="7172" width="36.25" style="1" customWidth="1"/>
    <col min="7173" max="7174" width="9.25" style="1" customWidth="1"/>
    <col min="7175" max="7175" width="9.375" style="1" customWidth="1"/>
    <col min="7176" max="7176" width="10" style="1" customWidth="1"/>
    <col min="7177" max="7177" width="6.375" style="1" customWidth="1"/>
    <col min="7178" max="7178" width="10.875" style="1" bestFit="1" customWidth="1"/>
    <col min="7179" max="7179" width="5.875" style="1" customWidth="1"/>
    <col min="7180" max="7180" width="11.625" style="1" customWidth="1"/>
    <col min="7181" max="7181" width="5.875" style="1" customWidth="1"/>
    <col min="7182" max="7182" width="9.625" style="1" customWidth="1"/>
    <col min="7183" max="7183" width="5.875" style="1" customWidth="1"/>
    <col min="7184" max="7184" width="11.5" style="1" customWidth="1"/>
    <col min="7185" max="7185" width="5.875" style="1" customWidth="1"/>
    <col min="7186" max="7186" width="12.25" style="1" bestFit="1" customWidth="1"/>
    <col min="7187" max="7187" width="5.875" style="1" customWidth="1"/>
    <col min="7188" max="7188" width="10.625" style="1" customWidth="1"/>
    <col min="7189" max="7189" width="8" style="1" customWidth="1"/>
    <col min="7190" max="7190" width="34.5" style="1" customWidth="1"/>
    <col min="7191" max="7426" width="9" style="1"/>
    <col min="7427" max="7427" width="6" style="1" customWidth="1"/>
    <col min="7428" max="7428" width="36.25" style="1" customWidth="1"/>
    <col min="7429" max="7430" width="9.25" style="1" customWidth="1"/>
    <col min="7431" max="7431" width="9.375" style="1" customWidth="1"/>
    <col min="7432" max="7432" width="10" style="1" customWidth="1"/>
    <col min="7433" max="7433" width="6.375" style="1" customWidth="1"/>
    <col min="7434" max="7434" width="10.875" style="1" bestFit="1" customWidth="1"/>
    <col min="7435" max="7435" width="5.875" style="1" customWidth="1"/>
    <col min="7436" max="7436" width="11.625" style="1" customWidth="1"/>
    <col min="7437" max="7437" width="5.875" style="1" customWidth="1"/>
    <col min="7438" max="7438" width="9.625" style="1" customWidth="1"/>
    <col min="7439" max="7439" width="5.875" style="1" customWidth="1"/>
    <col min="7440" max="7440" width="11.5" style="1" customWidth="1"/>
    <col min="7441" max="7441" width="5.875" style="1" customWidth="1"/>
    <col min="7442" max="7442" width="12.25" style="1" bestFit="1" customWidth="1"/>
    <col min="7443" max="7443" width="5.875" style="1" customWidth="1"/>
    <col min="7444" max="7444" width="10.625" style="1" customWidth="1"/>
    <col min="7445" max="7445" width="8" style="1" customWidth="1"/>
    <col min="7446" max="7446" width="34.5" style="1" customWidth="1"/>
    <col min="7447" max="7682" width="9" style="1"/>
    <col min="7683" max="7683" width="6" style="1" customWidth="1"/>
    <col min="7684" max="7684" width="36.25" style="1" customWidth="1"/>
    <col min="7685" max="7686" width="9.25" style="1" customWidth="1"/>
    <col min="7687" max="7687" width="9.375" style="1" customWidth="1"/>
    <col min="7688" max="7688" width="10" style="1" customWidth="1"/>
    <col min="7689" max="7689" width="6.375" style="1" customWidth="1"/>
    <col min="7690" max="7690" width="10.875" style="1" bestFit="1" customWidth="1"/>
    <col min="7691" max="7691" width="5.875" style="1" customWidth="1"/>
    <col min="7692" max="7692" width="11.625" style="1" customWidth="1"/>
    <col min="7693" max="7693" width="5.875" style="1" customWidth="1"/>
    <col min="7694" max="7694" width="9.625" style="1" customWidth="1"/>
    <col min="7695" max="7695" width="5.875" style="1" customWidth="1"/>
    <col min="7696" max="7696" width="11.5" style="1" customWidth="1"/>
    <col min="7697" max="7697" width="5.875" style="1" customWidth="1"/>
    <col min="7698" max="7698" width="12.25" style="1" bestFit="1" customWidth="1"/>
    <col min="7699" max="7699" width="5.875" style="1" customWidth="1"/>
    <col min="7700" max="7700" width="10.625" style="1" customWidth="1"/>
    <col min="7701" max="7701" width="8" style="1" customWidth="1"/>
    <col min="7702" max="7702" width="34.5" style="1" customWidth="1"/>
    <col min="7703" max="7938" width="9" style="1"/>
    <col min="7939" max="7939" width="6" style="1" customWidth="1"/>
    <col min="7940" max="7940" width="36.25" style="1" customWidth="1"/>
    <col min="7941" max="7942" width="9.25" style="1" customWidth="1"/>
    <col min="7943" max="7943" width="9.375" style="1" customWidth="1"/>
    <col min="7944" max="7944" width="10" style="1" customWidth="1"/>
    <col min="7945" max="7945" width="6.375" style="1" customWidth="1"/>
    <col min="7946" max="7946" width="10.875" style="1" bestFit="1" customWidth="1"/>
    <col min="7947" max="7947" width="5.875" style="1" customWidth="1"/>
    <col min="7948" max="7948" width="11.625" style="1" customWidth="1"/>
    <col min="7949" max="7949" width="5.875" style="1" customWidth="1"/>
    <col min="7950" max="7950" width="9.625" style="1" customWidth="1"/>
    <col min="7951" max="7951" width="5.875" style="1" customWidth="1"/>
    <col min="7952" max="7952" width="11.5" style="1" customWidth="1"/>
    <col min="7953" max="7953" width="5.875" style="1" customWidth="1"/>
    <col min="7954" max="7954" width="12.25" style="1" bestFit="1" customWidth="1"/>
    <col min="7955" max="7955" width="5.875" style="1" customWidth="1"/>
    <col min="7956" max="7956" width="10.625" style="1" customWidth="1"/>
    <col min="7957" max="7957" width="8" style="1" customWidth="1"/>
    <col min="7958" max="7958" width="34.5" style="1" customWidth="1"/>
    <col min="7959" max="8194" width="9" style="1"/>
    <col min="8195" max="8195" width="6" style="1" customWidth="1"/>
    <col min="8196" max="8196" width="36.25" style="1" customWidth="1"/>
    <col min="8197" max="8198" width="9.25" style="1" customWidth="1"/>
    <col min="8199" max="8199" width="9.375" style="1" customWidth="1"/>
    <col min="8200" max="8200" width="10" style="1" customWidth="1"/>
    <col min="8201" max="8201" width="6.375" style="1" customWidth="1"/>
    <col min="8202" max="8202" width="10.875" style="1" bestFit="1" customWidth="1"/>
    <col min="8203" max="8203" width="5.875" style="1" customWidth="1"/>
    <col min="8204" max="8204" width="11.625" style="1" customWidth="1"/>
    <col min="8205" max="8205" width="5.875" style="1" customWidth="1"/>
    <col min="8206" max="8206" width="9.625" style="1" customWidth="1"/>
    <col min="8207" max="8207" width="5.875" style="1" customWidth="1"/>
    <col min="8208" max="8208" width="11.5" style="1" customWidth="1"/>
    <col min="8209" max="8209" width="5.875" style="1" customWidth="1"/>
    <col min="8210" max="8210" width="12.25" style="1" bestFit="1" customWidth="1"/>
    <col min="8211" max="8211" width="5.875" style="1" customWidth="1"/>
    <col min="8212" max="8212" width="10.625" style="1" customWidth="1"/>
    <col min="8213" max="8213" width="8" style="1" customWidth="1"/>
    <col min="8214" max="8214" width="34.5" style="1" customWidth="1"/>
    <col min="8215" max="8450" width="9" style="1"/>
    <col min="8451" max="8451" width="6" style="1" customWidth="1"/>
    <col min="8452" max="8452" width="36.25" style="1" customWidth="1"/>
    <col min="8453" max="8454" width="9.25" style="1" customWidth="1"/>
    <col min="8455" max="8455" width="9.375" style="1" customWidth="1"/>
    <col min="8456" max="8456" width="10" style="1" customWidth="1"/>
    <col min="8457" max="8457" width="6.375" style="1" customWidth="1"/>
    <col min="8458" max="8458" width="10.875" style="1" bestFit="1" customWidth="1"/>
    <col min="8459" max="8459" width="5.875" style="1" customWidth="1"/>
    <col min="8460" max="8460" width="11.625" style="1" customWidth="1"/>
    <col min="8461" max="8461" width="5.875" style="1" customWidth="1"/>
    <col min="8462" max="8462" width="9.625" style="1" customWidth="1"/>
    <col min="8463" max="8463" width="5.875" style="1" customWidth="1"/>
    <col min="8464" max="8464" width="11.5" style="1" customWidth="1"/>
    <col min="8465" max="8465" width="5.875" style="1" customWidth="1"/>
    <col min="8466" max="8466" width="12.25" style="1" bestFit="1" customWidth="1"/>
    <col min="8467" max="8467" width="5.875" style="1" customWidth="1"/>
    <col min="8468" max="8468" width="10.625" style="1" customWidth="1"/>
    <col min="8469" max="8469" width="8" style="1" customWidth="1"/>
    <col min="8470" max="8470" width="34.5" style="1" customWidth="1"/>
    <col min="8471" max="8706" width="9" style="1"/>
    <col min="8707" max="8707" width="6" style="1" customWidth="1"/>
    <col min="8708" max="8708" width="36.25" style="1" customWidth="1"/>
    <col min="8709" max="8710" width="9.25" style="1" customWidth="1"/>
    <col min="8711" max="8711" width="9.375" style="1" customWidth="1"/>
    <col min="8712" max="8712" width="10" style="1" customWidth="1"/>
    <col min="8713" max="8713" width="6.375" style="1" customWidth="1"/>
    <col min="8714" max="8714" width="10.875" style="1" bestFit="1" customWidth="1"/>
    <col min="8715" max="8715" width="5.875" style="1" customWidth="1"/>
    <col min="8716" max="8716" width="11.625" style="1" customWidth="1"/>
    <col min="8717" max="8717" width="5.875" style="1" customWidth="1"/>
    <col min="8718" max="8718" width="9.625" style="1" customWidth="1"/>
    <col min="8719" max="8719" width="5.875" style="1" customWidth="1"/>
    <col min="8720" max="8720" width="11.5" style="1" customWidth="1"/>
    <col min="8721" max="8721" width="5.875" style="1" customWidth="1"/>
    <col min="8722" max="8722" width="12.25" style="1" bestFit="1" customWidth="1"/>
    <col min="8723" max="8723" width="5.875" style="1" customWidth="1"/>
    <col min="8724" max="8724" width="10.625" style="1" customWidth="1"/>
    <col min="8725" max="8725" width="8" style="1" customWidth="1"/>
    <col min="8726" max="8726" width="34.5" style="1" customWidth="1"/>
    <col min="8727" max="8962" width="9" style="1"/>
    <col min="8963" max="8963" width="6" style="1" customWidth="1"/>
    <col min="8964" max="8964" width="36.25" style="1" customWidth="1"/>
    <col min="8965" max="8966" width="9.25" style="1" customWidth="1"/>
    <col min="8967" max="8967" width="9.375" style="1" customWidth="1"/>
    <col min="8968" max="8968" width="10" style="1" customWidth="1"/>
    <col min="8969" max="8969" width="6.375" style="1" customWidth="1"/>
    <col min="8970" max="8970" width="10.875" style="1" bestFit="1" customWidth="1"/>
    <col min="8971" max="8971" width="5.875" style="1" customWidth="1"/>
    <col min="8972" max="8972" width="11.625" style="1" customWidth="1"/>
    <col min="8973" max="8973" width="5.875" style="1" customWidth="1"/>
    <col min="8974" max="8974" width="9.625" style="1" customWidth="1"/>
    <col min="8975" max="8975" width="5.875" style="1" customWidth="1"/>
    <col min="8976" max="8976" width="11.5" style="1" customWidth="1"/>
    <col min="8977" max="8977" width="5.875" style="1" customWidth="1"/>
    <col min="8978" max="8978" width="12.25" style="1" bestFit="1" customWidth="1"/>
    <col min="8979" max="8979" width="5.875" style="1" customWidth="1"/>
    <col min="8980" max="8980" width="10.625" style="1" customWidth="1"/>
    <col min="8981" max="8981" width="8" style="1" customWidth="1"/>
    <col min="8982" max="8982" width="34.5" style="1" customWidth="1"/>
    <col min="8983" max="9218" width="9" style="1"/>
    <col min="9219" max="9219" width="6" style="1" customWidth="1"/>
    <col min="9220" max="9220" width="36.25" style="1" customWidth="1"/>
    <col min="9221" max="9222" width="9.25" style="1" customWidth="1"/>
    <col min="9223" max="9223" width="9.375" style="1" customWidth="1"/>
    <col min="9224" max="9224" width="10" style="1" customWidth="1"/>
    <col min="9225" max="9225" width="6.375" style="1" customWidth="1"/>
    <col min="9226" max="9226" width="10.875" style="1" bestFit="1" customWidth="1"/>
    <col min="9227" max="9227" width="5.875" style="1" customWidth="1"/>
    <col min="9228" max="9228" width="11.625" style="1" customWidth="1"/>
    <col min="9229" max="9229" width="5.875" style="1" customWidth="1"/>
    <col min="9230" max="9230" width="9.625" style="1" customWidth="1"/>
    <col min="9231" max="9231" width="5.875" style="1" customWidth="1"/>
    <col min="9232" max="9232" width="11.5" style="1" customWidth="1"/>
    <col min="9233" max="9233" width="5.875" style="1" customWidth="1"/>
    <col min="9234" max="9234" width="12.25" style="1" bestFit="1" customWidth="1"/>
    <col min="9235" max="9235" width="5.875" style="1" customWidth="1"/>
    <col min="9236" max="9236" width="10.625" style="1" customWidth="1"/>
    <col min="9237" max="9237" width="8" style="1" customWidth="1"/>
    <col min="9238" max="9238" width="34.5" style="1" customWidth="1"/>
    <col min="9239" max="9474" width="9" style="1"/>
    <col min="9475" max="9475" width="6" style="1" customWidth="1"/>
    <col min="9476" max="9476" width="36.25" style="1" customWidth="1"/>
    <col min="9477" max="9478" width="9.25" style="1" customWidth="1"/>
    <col min="9479" max="9479" width="9.375" style="1" customWidth="1"/>
    <col min="9480" max="9480" width="10" style="1" customWidth="1"/>
    <col min="9481" max="9481" width="6.375" style="1" customWidth="1"/>
    <col min="9482" max="9482" width="10.875" style="1" bestFit="1" customWidth="1"/>
    <col min="9483" max="9483" width="5.875" style="1" customWidth="1"/>
    <col min="9484" max="9484" width="11.625" style="1" customWidth="1"/>
    <col min="9485" max="9485" width="5.875" style="1" customWidth="1"/>
    <col min="9486" max="9486" width="9.625" style="1" customWidth="1"/>
    <col min="9487" max="9487" width="5.875" style="1" customWidth="1"/>
    <col min="9488" max="9488" width="11.5" style="1" customWidth="1"/>
    <col min="9489" max="9489" width="5.875" style="1" customWidth="1"/>
    <col min="9490" max="9490" width="12.25" style="1" bestFit="1" customWidth="1"/>
    <col min="9491" max="9491" width="5.875" style="1" customWidth="1"/>
    <col min="9492" max="9492" width="10.625" style="1" customWidth="1"/>
    <col min="9493" max="9493" width="8" style="1" customWidth="1"/>
    <col min="9494" max="9494" width="34.5" style="1" customWidth="1"/>
    <col min="9495" max="9730" width="9" style="1"/>
    <col min="9731" max="9731" width="6" style="1" customWidth="1"/>
    <col min="9732" max="9732" width="36.25" style="1" customWidth="1"/>
    <col min="9733" max="9734" width="9.25" style="1" customWidth="1"/>
    <col min="9735" max="9735" width="9.375" style="1" customWidth="1"/>
    <col min="9736" max="9736" width="10" style="1" customWidth="1"/>
    <col min="9737" max="9737" width="6.375" style="1" customWidth="1"/>
    <col min="9738" max="9738" width="10.875" style="1" bestFit="1" customWidth="1"/>
    <col min="9739" max="9739" width="5.875" style="1" customWidth="1"/>
    <col min="9740" max="9740" width="11.625" style="1" customWidth="1"/>
    <col min="9741" max="9741" width="5.875" style="1" customWidth="1"/>
    <col min="9742" max="9742" width="9.625" style="1" customWidth="1"/>
    <col min="9743" max="9743" width="5.875" style="1" customWidth="1"/>
    <col min="9744" max="9744" width="11.5" style="1" customWidth="1"/>
    <col min="9745" max="9745" width="5.875" style="1" customWidth="1"/>
    <col min="9746" max="9746" width="12.25" style="1" bestFit="1" customWidth="1"/>
    <col min="9747" max="9747" width="5.875" style="1" customWidth="1"/>
    <col min="9748" max="9748" width="10.625" style="1" customWidth="1"/>
    <col min="9749" max="9749" width="8" style="1" customWidth="1"/>
    <col min="9750" max="9750" width="34.5" style="1" customWidth="1"/>
    <col min="9751" max="9986" width="9" style="1"/>
    <col min="9987" max="9987" width="6" style="1" customWidth="1"/>
    <col min="9988" max="9988" width="36.25" style="1" customWidth="1"/>
    <col min="9989" max="9990" width="9.25" style="1" customWidth="1"/>
    <col min="9991" max="9991" width="9.375" style="1" customWidth="1"/>
    <col min="9992" max="9992" width="10" style="1" customWidth="1"/>
    <col min="9993" max="9993" width="6.375" style="1" customWidth="1"/>
    <col min="9994" max="9994" width="10.875" style="1" bestFit="1" customWidth="1"/>
    <col min="9995" max="9995" width="5.875" style="1" customWidth="1"/>
    <col min="9996" max="9996" width="11.625" style="1" customWidth="1"/>
    <col min="9997" max="9997" width="5.875" style="1" customWidth="1"/>
    <col min="9998" max="9998" width="9.625" style="1" customWidth="1"/>
    <col min="9999" max="9999" width="5.875" style="1" customWidth="1"/>
    <col min="10000" max="10000" width="11.5" style="1" customWidth="1"/>
    <col min="10001" max="10001" width="5.875" style="1" customWidth="1"/>
    <col min="10002" max="10002" width="12.25" style="1" bestFit="1" customWidth="1"/>
    <col min="10003" max="10003" width="5.875" style="1" customWidth="1"/>
    <col min="10004" max="10004" width="10.625" style="1" customWidth="1"/>
    <col min="10005" max="10005" width="8" style="1" customWidth="1"/>
    <col min="10006" max="10006" width="34.5" style="1" customWidth="1"/>
    <col min="10007" max="10242" width="9" style="1"/>
    <col min="10243" max="10243" width="6" style="1" customWidth="1"/>
    <col min="10244" max="10244" width="36.25" style="1" customWidth="1"/>
    <col min="10245" max="10246" width="9.25" style="1" customWidth="1"/>
    <col min="10247" max="10247" width="9.375" style="1" customWidth="1"/>
    <col min="10248" max="10248" width="10" style="1" customWidth="1"/>
    <col min="10249" max="10249" width="6.375" style="1" customWidth="1"/>
    <col min="10250" max="10250" width="10.875" style="1" bestFit="1" customWidth="1"/>
    <col min="10251" max="10251" width="5.875" style="1" customWidth="1"/>
    <col min="10252" max="10252" width="11.625" style="1" customWidth="1"/>
    <col min="10253" max="10253" width="5.875" style="1" customWidth="1"/>
    <col min="10254" max="10254" width="9.625" style="1" customWidth="1"/>
    <col min="10255" max="10255" width="5.875" style="1" customWidth="1"/>
    <col min="10256" max="10256" width="11.5" style="1" customWidth="1"/>
    <col min="10257" max="10257" width="5.875" style="1" customWidth="1"/>
    <col min="10258" max="10258" width="12.25" style="1" bestFit="1" customWidth="1"/>
    <col min="10259" max="10259" width="5.875" style="1" customWidth="1"/>
    <col min="10260" max="10260" width="10.625" style="1" customWidth="1"/>
    <col min="10261" max="10261" width="8" style="1" customWidth="1"/>
    <col min="10262" max="10262" width="34.5" style="1" customWidth="1"/>
    <col min="10263" max="10498" width="9" style="1"/>
    <col min="10499" max="10499" width="6" style="1" customWidth="1"/>
    <col min="10500" max="10500" width="36.25" style="1" customWidth="1"/>
    <col min="10501" max="10502" width="9.25" style="1" customWidth="1"/>
    <col min="10503" max="10503" width="9.375" style="1" customWidth="1"/>
    <col min="10504" max="10504" width="10" style="1" customWidth="1"/>
    <col min="10505" max="10505" width="6.375" style="1" customWidth="1"/>
    <col min="10506" max="10506" width="10.875" style="1" bestFit="1" customWidth="1"/>
    <col min="10507" max="10507" width="5.875" style="1" customWidth="1"/>
    <col min="10508" max="10508" width="11.625" style="1" customWidth="1"/>
    <col min="10509" max="10509" width="5.875" style="1" customWidth="1"/>
    <col min="10510" max="10510" width="9.625" style="1" customWidth="1"/>
    <col min="10511" max="10511" width="5.875" style="1" customWidth="1"/>
    <col min="10512" max="10512" width="11.5" style="1" customWidth="1"/>
    <col min="10513" max="10513" width="5.875" style="1" customWidth="1"/>
    <col min="10514" max="10514" width="12.25" style="1" bestFit="1" customWidth="1"/>
    <col min="10515" max="10515" width="5.875" style="1" customWidth="1"/>
    <col min="10516" max="10516" width="10.625" style="1" customWidth="1"/>
    <col min="10517" max="10517" width="8" style="1" customWidth="1"/>
    <col min="10518" max="10518" width="34.5" style="1" customWidth="1"/>
    <col min="10519" max="10754" width="9" style="1"/>
    <col min="10755" max="10755" width="6" style="1" customWidth="1"/>
    <col min="10756" max="10756" width="36.25" style="1" customWidth="1"/>
    <col min="10757" max="10758" width="9.25" style="1" customWidth="1"/>
    <col min="10759" max="10759" width="9.375" style="1" customWidth="1"/>
    <col min="10760" max="10760" width="10" style="1" customWidth="1"/>
    <col min="10761" max="10761" width="6.375" style="1" customWidth="1"/>
    <col min="10762" max="10762" width="10.875" style="1" bestFit="1" customWidth="1"/>
    <col min="10763" max="10763" width="5.875" style="1" customWidth="1"/>
    <col min="10764" max="10764" width="11.625" style="1" customWidth="1"/>
    <col min="10765" max="10765" width="5.875" style="1" customWidth="1"/>
    <col min="10766" max="10766" width="9.625" style="1" customWidth="1"/>
    <col min="10767" max="10767" width="5.875" style="1" customWidth="1"/>
    <col min="10768" max="10768" width="11.5" style="1" customWidth="1"/>
    <col min="10769" max="10769" width="5.875" style="1" customWidth="1"/>
    <col min="10770" max="10770" width="12.25" style="1" bestFit="1" customWidth="1"/>
    <col min="10771" max="10771" width="5.875" style="1" customWidth="1"/>
    <col min="10772" max="10772" width="10.625" style="1" customWidth="1"/>
    <col min="10773" max="10773" width="8" style="1" customWidth="1"/>
    <col min="10774" max="10774" width="34.5" style="1" customWidth="1"/>
    <col min="10775" max="11010" width="9" style="1"/>
    <col min="11011" max="11011" width="6" style="1" customWidth="1"/>
    <col min="11012" max="11012" width="36.25" style="1" customWidth="1"/>
    <col min="11013" max="11014" width="9.25" style="1" customWidth="1"/>
    <col min="11015" max="11015" width="9.375" style="1" customWidth="1"/>
    <col min="11016" max="11016" width="10" style="1" customWidth="1"/>
    <col min="11017" max="11017" width="6.375" style="1" customWidth="1"/>
    <col min="11018" max="11018" width="10.875" style="1" bestFit="1" customWidth="1"/>
    <col min="11019" max="11019" width="5.875" style="1" customWidth="1"/>
    <col min="11020" max="11020" width="11.625" style="1" customWidth="1"/>
    <col min="11021" max="11021" width="5.875" style="1" customWidth="1"/>
    <col min="11022" max="11022" width="9.625" style="1" customWidth="1"/>
    <col min="11023" max="11023" width="5.875" style="1" customWidth="1"/>
    <col min="11024" max="11024" width="11.5" style="1" customWidth="1"/>
    <col min="11025" max="11025" width="5.875" style="1" customWidth="1"/>
    <col min="11026" max="11026" width="12.25" style="1" bestFit="1" customWidth="1"/>
    <col min="11027" max="11027" width="5.875" style="1" customWidth="1"/>
    <col min="11028" max="11028" width="10.625" style="1" customWidth="1"/>
    <col min="11029" max="11029" width="8" style="1" customWidth="1"/>
    <col min="11030" max="11030" width="34.5" style="1" customWidth="1"/>
    <col min="11031" max="11266" width="9" style="1"/>
    <col min="11267" max="11267" width="6" style="1" customWidth="1"/>
    <col min="11268" max="11268" width="36.25" style="1" customWidth="1"/>
    <col min="11269" max="11270" width="9.25" style="1" customWidth="1"/>
    <col min="11271" max="11271" width="9.375" style="1" customWidth="1"/>
    <col min="11272" max="11272" width="10" style="1" customWidth="1"/>
    <col min="11273" max="11273" width="6.375" style="1" customWidth="1"/>
    <col min="11274" max="11274" width="10.875" style="1" bestFit="1" customWidth="1"/>
    <col min="11275" max="11275" width="5.875" style="1" customWidth="1"/>
    <col min="11276" max="11276" width="11.625" style="1" customWidth="1"/>
    <col min="11277" max="11277" width="5.875" style="1" customWidth="1"/>
    <col min="11278" max="11278" width="9.625" style="1" customWidth="1"/>
    <col min="11279" max="11279" width="5.875" style="1" customWidth="1"/>
    <col min="11280" max="11280" width="11.5" style="1" customWidth="1"/>
    <col min="11281" max="11281" width="5.875" style="1" customWidth="1"/>
    <col min="11282" max="11282" width="12.25" style="1" bestFit="1" customWidth="1"/>
    <col min="11283" max="11283" width="5.875" style="1" customWidth="1"/>
    <col min="11284" max="11284" width="10.625" style="1" customWidth="1"/>
    <col min="11285" max="11285" width="8" style="1" customWidth="1"/>
    <col min="11286" max="11286" width="34.5" style="1" customWidth="1"/>
    <col min="11287" max="11522" width="9" style="1"/>
    <col min="11523" max="11523" width="6" style="1" customWidth="1"/>
    <col min="11524" max="11524" width="36.25" style="1" customWidth="1"/>
    <col min="11525" max="11526" width="9.25" style="1" customWidth="1"/>
    <col min="11527" max="11527" width="9.375" style="1" customWidth="1"/>
    <col min="11528" max="11528" width="10" style="1" customWidth="1"/>
    <col min="11529" max="11529" width="6.375" style="1" customWidth="1"/>
    <col min="11530" max="11530" width="10.875" style="1" bestFit="1" customWidth="1"/>
    <col min="11531" max="11531" width="5.875" style="1" customWidth="1"/>
    <col min="11532" max="11532" width="11.625" style="1" customWidth="1"/>
    <col min="11533" max="11533" width="5.875" style="1" customWidth="1"/>
    <col min="11534" max="11534" width="9.625" style="1" customWidth="1"/>
    <col min="11535" max="11535" width="5.875" style="1" customWidth="1"/>
    <col min="11536" max="11536" width="11.5" style="1" customWidth="1"/>
    <col min="11537" max="11537" width="5.875" style="1" customWidth="1"/>
    <col min="11538" max="11538" width="12.25" style="1" bestFit="1" customWidth="1"/>
    <col min="11539" max="11539" width="5.875" style="1" customWidth="1"/>
    <col min="11540" max="11540" width="10.625" style="1" customWidth="1"/>
    <col min="11541" max="11541" width="8" style="1" customWidth="1"/>
    <col min="11542" max="11542" width="34.5" style="1" customWidth="1"/>
    <col min="11543" max="11778" width="9" style="1"/>
    <col min="11779" max="11779" width="6" style="1" customWidth="1"/>
    <col min="11780" max="11780" width="36.25" style="1" customWidth="1"/>
    <col min="11781" max="11782" width="9.25" style="1" customWidth="1"/>
    <col min="11783" max="11783" width="9.375" style="1" customWidth="1"/>
    <col min="11784" max="11784" width="10" style="1" customWidth="1"/>
    <col min="11785" max="11785" width="6.375" style="1" customWidth="1"/>
    <col min="11786" max="11786" width="10.875" style="1" bestFit="1" customWidth="1"/>
    <col min="11787" max="11787" width="5.875" style="1" customWidth="1"/>
    <col min="11788" max="11788" width="11.625" style="1" customWidth="1"/>
    <col min="11789" max="11789" width="5.875" style="1" customWidth="1"/>
    <col min="11790" max="11790" width="9.625" style="1" customWidth="1"/>
    <col min="11791" max="11791" width="5.875" style="1" customWidth="1"/>
    <col min="11792" max="11792" width="11.5" style="1" customWidth="1"/>
    <col min="11793" max="11793" width="5.875" style="1" customWidth="1"/>
    <col min="11794" max="11794" width="12.25" style="1" bestFit="1" customWidth="1"/>
    <col min="11795" max="11795" width="5.875" style="1" customWidth="1"/>
    <col min="11796" max="11796" width="10.625" style="1" customWidth="1"/>
    <col min="11797" max="11797" width="8" style="1" customWidth="1"/>
    <col min="11798" max="11798" width="34.5" style="1" customWidth="1"/>
    <col min="11799" max="12034" width="9" style="1"/>
    <col min="12035" max="12035" width="6" style="1" customWidth="1"/>
    <col min="12036" max="12036" width="36.25" style="1" customWidth="1"/>
    <col min="12037" max="12038" width="9.25" style="1" customWidth="1"/>
    <col min="12039" max="12039" width="9.375" style="1" customWidth="1"/>
    <col min="12040" max="12040" width="10" style="1" customWidth="1"/>
    <col min="12041" max="12041" width="6.375" style="1" customWidth="1"/>
    <col min="12042" max="12042" width="10.875" style="1" bestFit="1" customWidth="1"/>
    <col min="12043" max="12043" width="5.875" style="1" customWidth="1"/>
    <col min="12044" max="12044" width="11.625" style="1" customWidth="1"/>
    <col min="12045" max="12045" width="5.875" style="1" customWidth="1"/>
    <col min="12046" max="12046" width="9.625" style="1" customWidth="1"/>
    <col min="12047" max="12047" width="5.875" style="1" customWidth="1"/>
    <col min="12048" max="12048" width="11.5" style="1" customWidth="1"/>
    <col min="12049" max="12049" width="5.875" style="1" customWidth="1"/>
    <col min="12050" max="12050" width="12.25" style="1" bestFit="1" customWidth="1"/>
    <col min="12051" max="12051" width="5.875" style="1" customWidth="1"/>
    <col min="12052" max="12052" width="10.625" style="1" customWidth="1"/>
    <col min="12053" max="12053" width="8" style="1" customWidth="1"/>
    <col min="12054" max="12054" width="34.5" style="1" customWidth="1"/>
    <col min="12055" max="12290" width="9" style="1"/>
    <col min="12291" max="12291" width="6" style="1" customWidth="1"/>
    <col min="12292" max="12292" width="36.25" style="1" customWidth="1"/>
    <col min="12293" max="12294" width="9.25" style="1" customWidth="1"/>
    <col min="12295" max="12295" width="9.375" style="1" customWidth="1"/>
    <col min="12296" max="12296" width="10" style="1" customWidth="1"/>
    <col min="12297" max="12297" width="6.375" style="1" customWidth="1"/>
    <col min="12298" max="12298" width="10.875" style="1" bestFit="1" customWidth="1"/>
    <col min="12299" max="12299" width="5.875" style="1" customWidth="1"/>
    <col min="12300" max="12300" width="11.625" style="1" customWidth="1"/>
    <col min="12301" max="12301" width="5.875" style="1" customWidth="1"/>
    <col min="12302" max="12302" width="9.625" style="1" customWidth="1"/>
    <col min="12303" max="12303" width="5.875" style="1" customWidth="1"/>
    <col min="12304" max="12304" width="11.5" style="1" customWidth="1"/>
    <col min="12305" max="12305" width="5.875" style="1" customWidth="1"/>
    <col min="12306" max="12306" width="12.25" style="1" bestFit="1" customWidth="1"/>
    <col min="12307" max="12307" width="5.875" style="1" customWidth="1"/>
    <col min="12308" max="12308" width="10.625" style="1" customWidth="1"/>
    <col min="12309" max="12309" width="8" style="1" customWidth="1"/>
    <col min="12310" max="12310" width="34.5" style="1" customWidth="1"/>
    <col min="12311" max="12546" width="9" style="1"/>
    <col min="12547" max="12547" width="6" style="1" customWidth="1"/>
    <col min="12548" max="12548" width="36.25" style="1" customWidth="1"/>
    <col min="12549" max="12550" width="9.25" style="1" customWidth="1"/>
    <col min="12551" max="12551" width="9.375" style="1" customWidth="1"/>
    <col min="12552" max="12552" width="10" style="1" customWidth="1"/>
    <col min="12553" max="12553" width="6.375" style="1" customWidth="1"/>
    <col min="12554" max="12554" width="10.875" style="1" bestFit="1" customWidth="1"/>
    <col min="12555" max="12555" width="5.875" style="1" customWidth="1"/>
    <col min="12556" max="12556" width="11.625" style="1" customWidth="1"/>
    <col min="12557" max="12557" width="5.875" style="1" customWidth="1"/>
    <col min="12558" max="12558" width="9.625" style="1" customWidth="1"/>
    <col min="12559" max="12559" width="5.875" style="1" customWidth="1"/>
    <col min="12560" max="12560" width="11.5" style="1" customWidth="1"/>
    <col min="12561" max="12561" width="5.875" style="1" customWidth="1"/>
    <col min="12562" max="12562" width="12.25" style="1" bestFit="1" customWidth="1"/>
    <col min="12563" max="12563" width="5.875" style="1" customWidth="1"/>
    <col min="12564" max="12564" width="10.625" style="1" customWidth="1"/>
    <col min="12565" max="12565" width="8" style="1" customWidth="1"/>
    <col min="12566" max="12566" width="34.5" style="1" customWidth="1"/>
    <col min="12567" max="12802" width="9" style="1"/>
    <col min="12803" max="12803" width="6" style="1" customWidth="1"/>
    <col min="12804" max="12804" width="36.25" style="1" customWidth="1"/>
    <col min="12805" max="12806" width="9.25" style="1" customWidth="1"/>
    <col min="12807" max="12807" width="9.375" style="1" customWidth="1"/>
    <col min="12808" max="12808" width="10" style="1" customWidth="1"/>
    <col min="12809" max="12809" width="6.375" style="1" customWidth="1"/>
    <col min="12810" max="12810" width="10.875" style="1" bestFit="1" customWidth="1"/>
    <col min="12811" max="12811" width="5.875" style="1" customWidth="1"/>
    <col min="12812" max="12812" width="11.625" style="1" customWidth="1"/>
    <col min="12813" max="12813" width="5.875" style="1" customWidth="1"/>
    <col min="12814" max="12814" width="9.625" style="1" customWidth="1"/>
    <col min="12815" max="12815" width="5.875" style="1" customWidth="1"/>
    <col min="12816" max="12816" width="11.5" style="1" customWidth="1"/>
    <col min="12817" max="12817" width="5.875" style="1" customWidth="1"/>
    <col min="12818" max="12818" width="12.25" style="1" bestFit="1" customWidth="1"/>
    <col min="12819" max="12819" width="5.875" style="1" customWidth="1"/>
    <col min="12820" max="12820" width="10.625" style="1" customWidth="1"/>
    <col min="12821" max="12821" width="8" style="1" customWidth="1"/>
    <col min="12822" max="12822" width="34.5" style="1" customWidth="1"/>
    <col min="12823" max="13058" width="9" style="1"/>
    <col min="13059" max="13059" width="6" style="1" customWidth="1"/>
    <col min="13060" max="13060" width="36.25" style="1" customWidth="1"/>
    <col min="13061" max="13062" width="9.25" style="1" customWidth="1"/>
    <col min="13063" max="13063" width="9.375" style="1" customWidth="1"/>
    <col min="13064" max="13064" width="10" style="1" customWidth="1"/>
    <col min="13065" max="13065" width="6.375" style="1" customWidth="1"/>
    <col min="13066" max="13066" width="10.875" style="1" bestFit="1" customWidth="1"/>
    <col min="13067" max="13067" width="5.875" style="1" customWidth="1"/>
    <col min="13068" max="13068" width="11.625" style="1" customWidth="1"/>
    <col min="13069" max="13069" width="5.875" style="1" customWidth="1"/>
    <col min="13070" max="13070" width="9.625" style="1" customWidth="1"/>
    <col min="13071" max="13071" width="5.875" style="1" customWidth="1"/>
    <col min="13072" max="13072" width="11.5" style="1" customWidth="1"/>
    <col min="13073" max="13073" width="5.875" style="1" customWidth="1"/>
    <col min="13074" max="13074" width="12.25" style="1" bestFit="1" customWidth="1"/>
    <col min="13075" max="13075" width="5.875" style="1" customWidth="1"/>
    <col min="13076" max="13076" width="10.625" style="1" customWidth="1"/>
    <col min="13077" max="13077" width="8" style="1" customWidth="1"/>
    <col min="13078" max="13078" width="34.5" style="1" customWidth="1"/>
    <col min="13079" max="13314" width="9" style="1"/>
    <col min="13315" max="13315" width="6" style="1" customWidth="1"/>
    <col min="13316" max="13316" width="36.25" style="1" customWidth="1"/>
    <col min="13317" max="13318" width="9.25" style="1" customWidth="1"/>
    <col min="13319" max="13319" width="9.375" style="1" customWidth="1"/>
    <col min="13320" max="13320" width="10" style="1" customWidth="1"/>
    <col min="13321" max="13321" width="6.375" style="1" customWidth="1"/>
    <col min="13322" max="13322" width="10.875" style="1" bestFit="1" customWidth="1"/>
    <col min="13323" max="13323" width="5.875" style="1" customWidth="1"/>
    <col min="13324" max="13324" width="11.625" style="1" customWidth="1"/>
    <col min="13325" max="13325" width="5.875" style="1" customWidth="1"/>
    <col min="13326" max="13326" width="9.625" style="1" customWidth="1"/>
    <col min="13327" max="13327" width="5.875" style="1" customWidth="1"/>
    <col min="13328" max="13328" width="11.5" style="1" customWidth="1"/>
    <col min="13329" max="13329" width="5.875" style="1" customWidth="1"/>
    <col min="13330" max="13330" width="12.25" style="1" bestFit="1" customWidth="1"/>
    <col min="13331" max="13331" width="5.875" style="1" customWidth="1"/>
    <col min="13332" max="13332" width="10.625" style="1" customWidth="1"/>
    <col min="13333" max="13333" width="8" style="1" customWidth="1"/>
    <col min="13334" max="13334" width="34.5" style="1" customWidth="1"/>
    <col min="13335" max="13570" width="9" style="1"/>
    <col min="13571" max="13571" width="6" style="1" customWidth="1"/>
    <col min="13572" max="13572" width="36.25" style="1" customWidth="1"/>
    <col min="13573" max="13574" width="9.25" style="1" customWidth="1"/>
    <col min="13575" max="13575" width="9.375" style="1" customWidth="1"/>
    <col min="13576" max="13576" width="10" style="1" customWidth="1"/>
    <col min="13577" max="13577" width="6.375" style="1" customWidth="1"/>
    <col min="13578" max="13578" width="10.875" style="1" bestFit="1" customWidth="1"/>
    <col min="13579" max="13579" width="5.875" style="1" customWidth="1"/>
    <col min="13580" max="13580" width="11.625" style="1" customWidth="1"/>
    <col min="13581" max="13581" width="5.875" style="1" customWidth="1"/>
    <col min="13582" max="13582" width="9.625" style="1" customWidth="1"/>
    <col min="13583" max="13583" width="5.875" style="1" customWidth="1"/>
    <col min="13584" max="13584" width="11.5" style="1" customWidth="1"/>
    <col min="13585" max="13585" width="5.875" style="1" customWidth="1"/>
    <col min="13586" max="13586" width="12.25" style="1" bestFit="1" customWidth="1"/>
    <col min="13587" max="13587" width="5.875" style="1" customWidth="1"/>
    <col min="13588" max="13588" width="10.625" style="1" customWidth="1"/>
    <col min="13589" max="13589" width="8" style="1" customWidth="1"/>
    <col min="13590" max="13590" width="34.5" style="1" customWidth="1"/>
    <col min="13591" max="13826" width="9" style="1"/>
    <col min="13827" max="13827" width="6" style="1" customWidth="1"/>
    <col min="13828" max="13828" width="36.25" style="1" customWidth="1"/>
    <col min="13829" max="13830" width="9.25" style="1" customWidth="1"/>
    <col min="13831" max="13831" width="9.375" style="1" customWidth="1"/>
    <col min="13832" max="13832" width="10" style="1" customWidth="1"/>
    <col min="13833" max="13833" width="6.375" style="1" customWidth="1"/>
    <col min="13834" max="13834" width="10.875" style="1" bestFit="1" customWidth="1"/>
    <col min="13835" max="13835" width="5.875" style="1" customWidth="1"/>
    <col min="13836" max="13836" width="11.625" style="1" customWidth="1"/>
    <col min="13837" max="13837" width="5.875" style="1" customWidth="1"/>
    <col min="13838" max="13838" width="9.625" style="1" customWidth="1"/>
    <col min="13839" max="13839" width="5.875" style="1" customWidth="1"/>
    <col min="13840" max="13840" width="11.5" style="1" customWidth="1"/>
    <col min="13841" max="13841" width="5.875" style="1" customWidth="1"/>
    <col min="13842" max="13842" width="12.25" style="1" bestFit="1" customWidth="1"/>
    <col min="13843" max="13843" width="5.875" style="1" customWidth="1"/>
    <col min="13844" max="13844" width="10.625" style="1" customWidth="1"/>
    <col min="13845" max="13845" width="8" style="1" customWidth="1"/>
    <col min="13846" max="13846" width="34.5" style="1" customWidth="1"/>
    <col min="13847" max="14082" width="9" style="1"/>
    <col min="14083" max="14083" width="6" style="1" customWidth="1"/>
    <col min="14084" max="14084" width="36.25" style="1" customWidth="1"/>
    <col min="14085" max="14086" width="9.25" style="1" customWidth="1"/>
    <col min="14087" max="14087" width="9.375" style="1" customWidth="1"/>
    <col min="14088" max="14088" width="10" style="1" customWidth="1"/>
    <col min="14089" max="14089" width="6.375" style="1" customWidth="1"/>
    <col min="14090" max="14090" width="10.875" style="1" bestFit="1" customWidth="1"/>
    <col min="14091" max="14091" width="5.875" style="1" customWidth="1"/>
    <col min="14092" max="14092" width="11.625" style="1" customWidth="1"/>
    <col min="14093" max="14093" width="5.875" style="1" customWidth="1"/>
    <col min="14094" max="14094" width="9.625" style="1" customWidth="1"/>
    <col min="14095" max="14095" width="5.875" style="1" customWidth="1"/>
    <col min="14096" max="14096" width="11.5" style="1" customWidth="1"/>
    <col min="14097" max="14097" width="5.875" style="1" customWidth="1"/>
    <col min="14098" max="14098" width="12.25" style="1" bestFit="1" customWidth="1"/>
    <col min="14099" max="14099" width="5.875" style="1" customWidth="1"/>
    <col min="14100" max="14100" width="10.625" style="1" customWidth="1"/>
    <col min="14101" max="14101" width="8" style="1" customWidth="1"/>
    <col min="14102" max="14102" width="34.5" style="1" customWidth="1"/>
    <col min="14103" max="14338" width="9" style="1"/>
    <col min="14339" max="14339" width="6" style="1" customWidth="1"/>
    <col min="14340" max="14340" width="36.25" style="1" customWidth="1"/>
    <col min="14341" max="14342" width="9.25" style="1" customWidth="1"/>
    <col min="14343" max="14343" width="9.375" style="1" customWidth="1"/>
    <col min="14344" max="14344" width="10" style="1" customWidth="1"/>
    <col min="14345" max="14345" width="6.375" style="1" customWidth="1"/>
    <col min="14346" max="14346" width="10.875" style="1" bestFit="1" customWidth="1"/>
    <col min="14347" max="14347" width="5.875" style="1" customWidth="1"/>
    <col min="14348" max="14348" width="11.625" style="1" customWidth="1"/>
    <col min="14349" max="14349" width="5.875" style="1" customWidth="1"/>
    <col min="14350" max="14350" width="9.625" style="1" customWidth="1"/>
    <col min="14351" max="14351" width="5.875" style="1" customWidth="1"/>
    <col min="14352" max="14352" width="11.5" style="1" customWidth="1"/>
    <col min="14353" max="14353" width="5.875" style="1" customWidth="1"/>
    <col min="14354" max="14354" width="12.25" style="1" bestFit="1" customWidth="1"/>
    <col min="14355" max="14355" width="5.875" style="1" customWidth="1"/>
    <col min="14356" max="14356" width="10.625" style="1" customWidth="1"/>
    <col min="14357" max="14357" width="8" style="1" customWidth="1"/>
    <col min="14358" max="14358" width="34.5" style="1" customWidth="1"/>
    <col min="14359" max="14594" width="9" style="1"/>
    <col min="14595" max="14595" width="6" style="1" customWidth="1"/>
    <col min="14596" max="14596" width="36.25" style="1" customWidth="1"/>
    <col min="14597" max="14598" width="9.25" style="1" customWidth="1"/>
    <col min="14599" max="14599" width="9.375" style="1" customWidth="1"/>
    <col min="14600" max="14600" width="10" style="1" customWidth="1"/>
    <col min="14601" max="14601" width="6.375" style="1" customWidth="1"/>
    <col min="14602" max="14602" width="10.875" style="1" bestFit="1" customWidth="1"/>
    <col min="14603" max="14603" width="5.875" style="1" customWidth="1"/>
    <col min="14604" max="14604" width="11.625" style="1" customWidth="1"/>
    <col min="14605" max="14605" width="5.875" style="1" customWidth="1"/>
    <col min="14606" max="14606" width="9.625" style="1" customWidth="1"/>
    <col min="14607" max="14607" width="5.875" style="1" customWidth="1"/>
    <col min="14608" max="14608" width="11.5" style="1" customWidth="1"/>
    <col min="14609" max="14609" width="5.875" style="1" customWidth="1"/>
    <col min="14610" max="14610" width="12.25" style="1" bestFit="1" customWidth="1"/>
    <col min="14611" max="14611" width="5.875" style="1" customWidth="1"/>
    <col min="14612" max="14612" width="10.625" style="1" customWidth="1"/>
    <col min="14613" max="14613" width="8" style="1" customWidth="1"/>
    <col min="14614" max="14614" width="34.5" style="1" customWidth="1"/>
    <col min="14615" max="14850" width="9" style="1"/>
    <col min="14851" max="14851" width="6" style="1" customWidth="1"/>
    <col min="14852" max="14852" width="36.25" style="1" customWidth="1"/>
    <col min="14853" max="14854" width="9.25" style="1" customWidth="1"/>
    <col min="14855" max="14855" width="9.375" style="1" customWidth="1"/>
    <col min="14856" max="14856" width="10" style="1" customWidth="1"/>
    <col min="14857" max="14857" width="6.375" style="1" customWidth="1"/>
    <col min="14858" max="14858" width="10.875" style="1" bestFit="1" customWidth="1"/>
    <col min="14859" max="14859" width="5.875" style="1" customWidth="1"/>
    <col min="14860" max="14860" width="11.625" style="1" customWidth="1"/>
    <col min="14861" max="14861" width="5.875" style="1" customWidth="1"/>
    <col min="14862" max="14862" width="9.625" style="1" customWidth="1"/>
    <col min="14863" max="14863" width="5.875" style="1" customWidth="1"/>
    <col min="14864" max="14864" width="11.5" style="1" customWidth="1"/>
    <col min="14865" max="14865" width="5.875" style="1" customWidth="1"/>
    <col min="14866" max="14866" width="12.25" style="1" bestFit="1" customWidth="1"/>
    <col min="14867" max="14867" width="5.875" style="1" customWidth="1"/>
    <col min="14868" max="14868" width="10.625" style="1" customWidth="1"/>
    <col min="14869" max="14869" width="8" style="1" customWidth="1"/>
    <col min="14870" max="14870" width="34.5" style="1" customWidth="1"/>
    <col min="14871" max="15106" width="9" style="1"/>
    <col min="15107" max="15107" width="6" style="1" customWidth="1"/>
    <col min="15108" max="15108" width="36.25" style="1" customWidth="1"/>
    <col min="15109" max="15110" width="9.25" style="1" customWidth="1"/>
    <col min="15111" max="15111" width="9.375" style="1" customWidth="1"/>
    <col min="15112" max="15112" width="10" style="1" customWidth="1"/>
    <col min="15113" max="15113" width="6.375" style="1" customWidth="1"/>
    <col min="15114" max="15114" width="10.875" style="1" bestFit="1" customWidth="1"/>
    <col min="15115" max="15115" width="5.875" style="1" customWidth="1"/>
    <col min="15116" max="15116" width="11.625" style="1" customWidth="1"/>
    <col min="15117" max="15117" width="5.875" style="1" customWidth="1"/>
    <col min="15118" max="15118" width="9.625" style="1" customWidth="1"/>
    <col min="15119" max="15119" width="5.875" style="1" customWidth="1"/>
    <col min="15120" max="15120" width="11.5" style="1" customWidth="1"/>
    <col min="15121" max="15121" width="5.875" style="1" customWidth="1"/>
    <col min="15122" max="15122" width="12.25" style="1" bestFit="1" customWidth="1"/>
    <col min="15123" max="15123" width="5.875" style="1" customWidth="1"/>
    <col min="15124" max="15124" width="10.625" style="1" customWidth="1"/>
    <col min="15125" max="15125" width="8" style="1" customWidth="1"/>
    <col min="15126" max="15126" width="34.5" style="1" customWidth="1"/>
    <col min="15127" max="15362" width="9" style="1"/>
    <col min="15363" max="15363" width="6" style="1" customWidth="1"/>
    <col min="15364" max="15364" width="36.25" style="1" customWidth="1"/>
    <col min="15365" max="15366" width="9.25" style="1" customWidth="1"/>
    <col min="15367" max="15367" width="9.375" style="1" customWidth="1"/>
    <col min="15368" max="15368" width="10" style="1" customWidth="1"/>
    <col min="15369" max="15369" width="6.375" style="1" customWidth="1"/>
    <col min="15370" max="15370" width="10.875" style="1" bestFit="1" customWidth="1"/>
    <col min="15371" max="15371" width="5.875" style="1" customWidth="1"/>
    <col min="15372" max="15372" width="11.625" style="1" customWidth="1"/>
    <col min="15373" max="15373" width="5.875" style="1" customWidth="1"/>
    <col min="15374" max="15374" width="9.625" style="1" customWidth="1"/>
    <col min="15375" max="15375" width="5.875" style="1" customWidth="1"/>
    <col min="15376" max="15376" width="11.5" style="1" customWidth="1"/>
    <col min="15377" max="15377" width="5.875" style="1" customWidth="1"/>
    <col min="15378" max="15378" width="12.25" style="1" bestFit="1" customWidth="1"/>
    <col min="15379" max="15379" width="5.875" style="1" customWidth="1"/>
    <col min="15380" max="15380" width="10.625" style="1" customWidth="1"/>
    <col min="15381" max="15381" width="8" style="1" customWidth="1"/>
    <col min="15382" max="15382" width="34.5" style="1" customWidth="1"/>
    <col min="15383" max="15618" width="9" style="1"/>
    <col min="15619" max="15619" width="6" style="1" customWidth="1"/>
    <col min="15620" max="15620" width="36.25" style="1" customWidth="1"/>
    <col min="15621" max="15622" width="9.25" style="1" customWidth="1"/>
    <col min="15623" max="15623" width="9.375" style="1" customWidth="1"/>
    <col min="15624" max="15624" width="10" style="1" customWidth="1"/>
    <col min="15625" max="15625" width="6.375" style="1" customWidth="1"/>
    <col min="15626" max="15626" width="10.875" style="1" bestFit="1" customWidth="1"/>
    <col min="15627" max="15627" width="5.875" style="1" customWidth="1"/>
    <col min="15628" max="15628" width="11.625" style="1" customWidth="1"/>
    <col min="15629" max="15629" width="5.875" style="1" customWidth="1"/>
    <col min="15630" max="15630" width="9.625" style="1" customWidth="1"/>
    <col min="15631" max="15631" width="5.875" style="1" customWidth="1"/>
    <col min="15632" max="15632" width="11.5" style="1" customWidth="1"/>
    <col min="15633" max="15633" width="5.875" style="1" customWidth="1"/>
    <col min="15634" max="15634" width="12.25" style="1" bestFit="1" customWidth="1"/>
    <col min="15635" max="15635" width="5.875" style="1" customWidth="1"/>
    <col min="15636" max="15636" width="10.625" style="1" customWidth="1"/>
    <col min="15637" max="15637" width="8" style="1" customWidth="1"/>
    <col min="15638" max="15638" width="34.5" style="1" customWidth="1"/>
    <col min="15639" max="15874" width="9" style="1"/>
    <col min="15875" max="15875" width="6" style="1" customWidth="1"/>
    <col min="15876" max="15876" width="36.25" style="1" customWidth="1"/>
    <col min="15877" max="15878" width="9.25" style="1" customWidth="1"/>
    <col min="15879" max="15879" width="9.375" style="1" customWidth="1"/>
    <col min="15880" max="15880" width="10" style="1" customWidth="1"/>
    <col min="15881" max="15881" width="6.375" style="1" customWidth="1"/>
    <col min="15882" max="15882" width="10.875" style="1" bestFit="1" customWidth="1"/>
    <col min="15883" max="15883" width="5.875" style="1" customWidth="1"/>
    <col min="15884" max="15884" width="11.625" style="1" customWidth="1"/>
    <col min="15885" max="15885" width="5.875" style="1" customWidth="1"/>
    <col min="15886" max="15886" width="9.625" style="1" customWidth="1"/>
    <col min="15887" max="15887" width="5.875" style="1" customWidth="1"/>
    <col min="15888" max="15888" width="11.5" style="1" customWidth="1"/>
    <col min="15889" max="15889" width="5.875" style="1" customWidth="1"/>
    <col min="15890" max="15890" width="12.25" style="1" bestFit="1" customWidth="1"/>
    <col min="15891" max="15891" width="5.875" style="1" customWidth="1"/>
    <col min="15892" max="15892" width="10.625" style="1" customWidth="1"/>
    <col min="15893" max="15893" width="8" style="1" customWidth="1"/>
    <col min="15894" max="15894" width="34.5" style="1" customWidth="1"/>
    <col min="15895" max="16130" width="9" style="1"/>
    <col min="16131" max="16131" width="6" style="1" customWidth="1"/>
    <col min="16132" max="16132" width="36.25" style="1" customWidth="1"/>
    <col min="16133" max="16134" width="9.25" style="1" customWidth="1"/>
    <col min="16135" max="16135" width="9.375" style="1" customWidth="1"/>
    <col min="16136" max="16136" width="10" style="1" customWidth="1"/>
    <col min="16137" max="16137" width="6.375" style="1" customWidth="1"/>
    <col min="16138" max="16138" width="10.875" style="1" bestFit="1" customWidth="1"/>
    <col min="16139" max="16139" width="5.875" style="1" customWidth="1"/>
    <col min="16140" max="16140" width="11.625" style="1" customWidth="1"/>
    <col min="16141" max="16141" width="5.875" style="1" customWidth="1"/>
    <col min="16142" max="16142" width="9.625" style="1" customWidth="1"/>
    <col min="16143" max="16143" width="5.875" style="1" customWidth="1"/>
    <col min="16144" max="16144" width="11.5" style="1" customWidth="1"/>
    <col min="16145" max="16145" width="5.875" style="1" customWidth="1"/>
    <col min="16146" max="16146" width="12.25" style="1" bestFit="1" customWidth="1"/>
    <col min="16147" max="16147" width="5.875" style="1" customWidth="1"/>
    <col min="16148" max="16148" width="10.625" style="1" customWidth="1"/>
    <col min="16149" max="16149" width="8" style="1" customWidth="1"/>
    <col min="16150" max="16150" width="34.5" style="1" customWidth="1"/>
    <col min="16151" max="16384" width="9" style="1"/>
  </cols>
  <sheetData>
    <row r="1" spans="1:23" ht="23.25">
      <c r="A1" s="155" t="s">
        <v>557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3" ht="23.2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3" ht="21">
      <c r="A3" s="2" t="s">
        <v>0</v>
      </c>
      <c r="B3" s="3"/>
      <c r="C3" s="3"/>
      <c r="D3" s="3"/>
      <c r="E3" s="3"/>
      <c r="F3" s="4"/>
      <c r="G3" s="4"/>
      <c r="H3" s="3"/>
      <c r="I3" s="109"/>
      <c r="J3" s="110"/>
      <c r="K3" s="111"/>
      <c r="L3" s="110"/>
      <c r="M3" s="109"/>
      <c r="N3" s="110"/>
      <c r="O3" s="109"/>
      <c r="P3" s="110"/>
      <c r="Q3" s="4"/>
      <c r="R3" s="3"/>
      <c r="S3" s="5"/>
      <c r="T3" s="5"/>
      <c r="U3" s="5"/>
      <c r="V3" s="6"/>
    </row>
    <row r="4" spans="1:23" s="7" customFormat="1" ht="18.75" customHeight="1">
      <c r="A4" s="157" t="s">
        <v>517</v>
      </c>
      <c r="B4" s="158" t="s">
        <v>1</v>
      </c>
      <c r="C4" s="159" t="s">
        <v>2</v>
      </c>
      <c r="D4" s="159" t="s">
        <v>518</v>
      </c>
      <c r="E4" s="152" t="s">
        <v>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157" t="s">
        <v>529</v>
      </c>
      <c r="T4" s="145" t="s">
        <v>519</v>
      </c>
      <c r="U4" s="145" t="s">
        <v>520</v>
      </c>
      <c r="V4" s="157" t="s">
        <v>4</v>
      </c>
    </row>
    <row r="5" spans="1:23" s="7" customFormat="1" ht="37.5">
      <c r="A5" s="157"/>
      <c r="B5" s="158"/>
      <c r="C5" s="160"/>
      <c r="D5" s="160"/>
      <c r="E5" s="8" t="s">
        <v>5</v>
      </c>
      <c r="F5" s="8" t="s">
        <v>6</v>
      </c>
      <c r="G5" s="152">
        <v>2566</v>
      </c>
      <c r="H5" s="154"/>
      <c r="I5" s="148">
        <v>2567</v>
      </c>
      <c r="J5" s="149"/>
      <c r="K5" s="148">
        <v>2568</v>
      </c>
      <c r="L5" s="149"/>
      <c r="M5" s="148">
        <v>2569</v>
      </c>
      <c r="N5" s="149"/>
      <c r="O5" s="150">
        <v>2570</v>
      </c>
      <c r="P5" s="150"/>
      <c r="Q5" s="151" t="s">
        <v>7</v>
      </c>
      <c r="R5" s="151"/>
      <c r="S5" s="157"/>
      <c r="T5" s="146"/>
      <c r="U5" s="146"/>
      <c r="V5" s="162"/>
    </row>
    <row r="6" spans="1:23" s="7" customFormat="1" ht="18.75">
      <c r="A6" s="157"/>
      <c r="B6" s="158"/>
      <c r="C6" s="161"/>
      <c r="D6" s="161"/>
      <c r="E6" s="9"/>
      <c r="F6" s="9"/>
      <c r="G6" s="8" t="s">
        <v>8</v>
      </c>
      <c r="H6" s="8" t="s">
        <v>9</v>
      </c>
      <c r="I6" s="112" t="s">
        <v>8</v>
      </c>
      <c r="J6" s="113" t="s">
        <v>9</v>
      </c>
      <c r="K6" s="114" t="s">
        <v>8</v>
      </c>
      <c r="L6" s="113" t="s">
        <v>9</v>
      </c>
      <c r="M6" s="112" t="s">
        <v>8</v>
      </c>
      <c r="N6" s="113" t="s">
        <v>9</v>
      </c>
      <c r="O6" s="112" t="s">
        <v>8</v>
      </c>
      <c r="P6" s="113" t="s">
        <v>9</v>
      </c>
      <c r="Q6" s="10" t="s">
        <v>8</v>
      </c>
      <c r="R6" s="11" t="s">
        <v>9</v>
      </c>
      <c r="S6" s="157"/>
      <c r="T6" s="147"/>
      <c r="U6" s="147"/>
      <c r="V6" s="162"/>
    </row>
    <row r="7" spans="1:23" s="7" customFormat="1" ht="20.25" customHeight="1">
      <c r="A7" s="12" t="s">
        <v>10</v>
      </c>
      <c r="B7" s="8" t="s">
        <v>11</v>
      </c>
      <c r="C7" s="13" t="s">
        <v>12</v>
      </c>
      <c r="D7" s="13" t="s">
        <v>13</v>
      </c>
      <c r="E7" s="8" t="s">
        <v>14</v>
      </c>
      <c r="F7" s="8" t="s">
        <v>15</v>
      </c>
      <c r="G7" s="152" t="s">
        <v>16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2" t="s">
        <v>17</v>
      </c>
      <c r="T7" s="12"/>
      <c r="U7" s="12"/>
      <c r="V7" s="12" t="s">
        <v>18</v>
      </c>
    </row>
    <row r="8" spans="1:23" s="19" customFormat="1">
      <c r="A8" s="14"/>
      <c r="B8" s="15" t="s">
        <v>7</v>
      </c>
      <c r="C8" s="15"/>
      <c r="D8" s="15"/>
      <c r="E8" s="15"/>
      <c r="F8" s="16"/>
      <c r="G8" s="16">
        <f>G9+G52</f>
        <v>85</v>
      </c>
      <c r="H8" s="16">
        <f t="shared" ref="H8:R8" si="0">H9+H52</f>
        <v>18189940</v>
      </c>
      <c r="I8" s="115">
        <f t="shared" si="0"/>
        <v>0</v>
      </c>
      <c r="J8" s="115">
        <f t="shared" si="0"/>
        <v>0</v>
      </c>
      <c r="K8" s="115">
        <f t="shared" si="0"/>
        <v>0</v>
      </c>
      <c r="L8" s="115">
        <f t="shared" si="0"/>
        <v>0</v>
      </c>
      <c r="M8" s="115">
        <f t="shared" si="0"/>
        <v>0</v>
      </c>
      <c r="N8" s="115">
        <f t="shared" si="0"/>
        <v>0</v>
      </c>
      <c r="O8" s="115">
        <f t="shared" si="0"/>
        <v>0</v>
      </c>
      <c r="P8" s="115">
        <f t="shared" si="0"/>
        <v>0</v>
      </c>
      <c r="Q8" s="16">
        <f t="shared" si="0"/>
        <v>85</v>
      </c>
      <c r="R8" s="16">
        <f t="shared" si="0"/>
        <v>18189940</v>
      </c>
      <c r="S8" s="17"/>
      <c r="T8" s="17"/>
      <c r="U8" s="17"/>
      <c r="V8" s="18"/>
      <c r="W8" s="7"/>
    </row>
    <row r="9" spans="1:23" s="19" customFormat="1">
      <c r="A9" s="61" t="s">
        <v>522</v>
      </c>
      <c r="B9" s="62"/>
      <c r="C9" s="62"/>
      <c r="D9" s="62"/>
      <c r="E9" s="62"/>
      <c r="F9" s="63"/>
      <c r="G9" s="63">
        <f>SUM(G10:G51)</f>
        <v>85</v>
      </c>
      <c r="H9" s="63">
        <f t="shared" ref="H9:R9" si="1">SUM(H10:H51)</f>
        <v>18189940</v>
      </c>
      <c r="I9" s="116">
        <f t="shared" si="1"/>
        <v>0</v>
      </c>
      <c r="J9" s="116">
        <f t="shared" si="1"/>
        <v>0</v>
      </c>
      <c r="K9" s="116">
        <f t="shared" si="1"/>
        <v>0</v>
      </c>
      <c r="L9" s="116">
        <f t="shared" si="1"/>
        <v>0</v>
      </c>
      <c r="M9" s="116">
        <f t="shared" si="1"/>
        <v>0</v>
      </c>
      <c r="N9" s="116">
        <f t="shared" si="1"/>
        <v>0</v>
      </c>
      <c r="O9" s="116">
        <f t="shared" si="1"/>
        <v>0</v>
      </c>
      <c r="P9" s="116">
        <f t="shared" si="1"/>
        <v>0</v>
      </c>
      <c r="Q9" s="63">
        <f t="shared" si="1"/>
        <v>85</v>
      </c>
      <c r="R9" s="63">
        <f t="shared" si="1"/>
        <v>18189940</v>
      </c>
      <c r="S9" s="64"/>
      <c r="T9" s="64"/>
      <c r="U9" s="64"/>
      <c r="V9" s="65"/>
      <c r="W9" s="7"/>
    </row>
    <row r="10" spans="1:23" s="29" customFormat="1" ht="216.75" customHeight="1">
      <c r="A10" s="20">
        <v>1</v>
      </c>
      <c r="B10" s="21" t="s">
        <v>19</v>
      </c>
      <c r="C10" s="21" t="s">
        <v>20</v>
      </c>
      <c r="D10" s="22">
        <v>2</v>
      </c>
      <c r="E10" s="22" t="s">
        <v>21</v>
      </c>
      <c r="F10" s="23">
        <v>30000</v>
      </c>
      <c r="G10" s="24">
        <v>2</v>
      </c>
      <c r="H10" s="25">
        <f t="shared" ref="H10:H51" si="2">+G10*F10</f>
        <v>60000</v>
      </c>
      <c r="I10" s="30"/>
      <c r="J10" s="31">
        <f>+I10*F10</f>
        <v>0</v>
      </c>
      <c r="K10" s="30"/>
      <c r="L10" s="31">
        <f>+K10*F10</f>
        <v>0</v>
      </c>
      <c r="M10" s="30"/>
      <c r="N10" s="31">
        <f>+M10*F10</f>
        <v>0</v>
      </c>
      <c r="O10" s="30"/>
      <c r="P10" s="31">
        <f>+O10*F10</f>
        <v>0</v>
      </c>
      <c r="Q10" s="26">
        <f t="shared" ref="Q10:R25" si="3">+G10+I10+K10+M10+O10</f>
        <v>2</v>
      </c>
      <c r="R10" s="26">
        <f t="shared" si="3"/>
        <v>60000</v>
      </c>
      <c r="S10" s="27" t="s">
        <v>525</v>
      </c>
      <c r="T10" s="27" t="s">
        <v>524</v>
      </c>
      <c r="U10" s="27" t="s">
        <v>521</v>
      </c>
      <c r="V10" s="28" t="s">
        <v>22</v>
      </c>
    </row>
    <row r="11" spans="1:23" s="29" customFormat="1" ht="102" customHeight="1">
      <c r="A11" s="20">
        <v>2</v>
      </c>
      <c r="B11" s="21" t="s">
        <v>23</v>
      </c>
      <c r="C11" s="21" t="s">
        <v>24</v>
      </c>
      <c r="D11" s="22">
        <v>2</v>
      </c>
      <c r="E11" s="22" t="s">
        <v>21</v>
      </c>
      <c r="F11" s="23">
        <v>39500</v>
      </c>
      <c r="G11" s="24">
        <v>2</v>
      </c>
      <c r="H11" s="25">
        <f t="shared" si="2"/>
        <v>79000</v>
      </c>
      <c r="I11" s="30"/>
      <c r="J11" s="31"/>
      <c r="K11" s="30"/>
      <c r="L11" s="31"/>
      <c r="M11" s="30"/>
      <c r="N11" s="31"/>
      <c r="O11" s="30"/>
      <c r="P11" s="31"/>
      <c r="Q11" s="26">
        <f t="shared" si="3"/>
        <v>2</v>
      </c>
      <c r="R11" s="26">
        <f t="shared" si="3"/>
        <v>79000</v>
      </c>
      <c r="S11" s="27" t="s">
        <v>525</v>
      </c>
      <c r="T11" s="27" t="s">
        <v>524</v>
      </c>
      <c r="U11" s="27" t="s">
        <v>521</v>
      </c>
      <c r="V11" s="28" t="s">
        <v>25</v>
      </c>
    </row>
    <row r="12" spans="1:23" s="29" customFormat="1" ht="42.75" customHeight="1">
      <c r="A12" s="20">
        <v>3</v>
      </c>
      <c r="B12" s="21" t="s">
        <v>26</v>
      </c>
      <c r="C12" s="21" t="s">
        <v>27</v>
      </c>
      <c r="D12" s="22">
        <v>5</v>
      </c>
      <c r="E12" s="22" t="s">
        <v>28</v>
      </c>
      <c r="F12" s="23">
        <v>12000</v>
      </c>
      <c r="G12" s="24">
        <v>5</v>
      </c>
      <c r="H12" s="25">
        <f t="shared" si="2"/>
        <v>60000</v>
      </c>
      <c r="I12" s="30"/>
      <c r="J12" s="31"/>
      <c r="K12" s="30"/>
      <c r="L12" s="31"/>
      <c r="M12" s="30"/>
      <c r="N12" s="31"/>
      <c r="O12" s="30"/>
      <c r="P12" s="31"/>
      <c r="Q12" s="26">
        <f t="shared" si="3"/>
        <v>5</v>
      </c>
      <c r="R12" s="26">
        <f t="shared" si="3"/>
        <v>60000</v>
      </c>
      <c r="S12" s="27" t="s">
        <v>525</v>
      </c>
      <c r="T12" s="27" t="s">
        <v>524</v>
      </c>
      <c r="U12" s="27" t="s">
        <v>521</v>
      </c>
      <c r="V12" s="28" t="s">
        <v>29</v>
      </c>
    </row>
    <row r="13" spans="1:23" s="29" customFormat="1" ht="41.25" customHeight="1">
      <c r="A13" s="20">
        <v>4</v>
      </c>
      <c r="B13" s="21" t="s">
        <v>30</v>
      </c>
      <c r="C13" s="21" t="s">
        <v>31</v>
      </c>
      <c r="D13" s="22">
        <v>17</v>
      </c>
      <c r="E13" s="22" t="s">
        <v>21</v>
      </c>
      <c r="F13" s="23">
        <v>7435</v>
      </c>
      <c r="G13" s="24">
        <v>20</v>
      </c>
      <c r="H13" s="25">
        <f t="shared" si="2"/>
        <v>148700</v>
      </c>
      <c r="I13" s="30"/>
      <c r="J13" s="31"/>
      <c r="K13" s="30"/>
      <c r="L13" s="31"/>
      <c r="M13" s="30"/>
      <c r="N13" s="31"/>
      <c r="O13" s="30"/>
      <c r="P13" s="31"/>
      <c r="Q13" s="26">
        <f t="shared" si="3"/>
        <v>20</v>
      </c>
      <c r="R13" s="26">
        <f t="shared" si="3"/>
        <v>148700</v>
      </c>
      <c r="S13" s="27" t="s">
        <v>525</v>
      </c>
      <c r="T13" s="27" t="s">
        <v>524</v>
      </c>
      <c r="U13" s="27" t="s">
        <v>521</v>
      </c>
      <c r="V13" s="28" t="s">
        <v>32</v>
      </c>
    </row>
    <row r="14" spans="1:23" s="29" customFormat="1" ht="42.75" customHeight="1">
      <c r="A14" s="20">
        <v>5</v>
      </c>
      <c r="B14" s="21" t="s">
        <v>33</v>
      </c>
      <c r="C14" s="21" t="s">
        <v>27</v>
      </c>
      <c r="D14" s="22">
        <v>1</v>
      </c>
      <c r="E14" s="22" t="s">
        <v>28</v>
      </c>
      <c r="F14" s="23">
        <v>9800</v>
      </c>
      <c r="G14" s="24">
        <v>2</v>
      </c>
      <c r="H14" s="25">
        <f t="shared" si="2"/>
        <v>19600</v>
      </c>
      <c r="I14" s="30"/>
      <c r="J14" s="31"/>
      <c r="K14" s="30"/>
      <c r="L14" s="31"/>
      <c r="M14" s="30"/>
      <c r="N14" s="31"/>
      <c r="O14" s="30"/>
      <c r="P14" s="31"/>
      <c r="Q14" s="26">
        <f t="shared" si="3"/>
        <v>2</v>
      </c>
      <c r="R14" s="26">
        <f t="shared" si="3"/>
        <v>19600</v>
      </c>
      <c r="S14" s="27" t="s">
        <v>525</v>
      </c>
      <c r="T14" s="27" t="s">
        <v>524</v>
      </c>
      <c r="U14" s="27" t="s">
        <v>521</v>
      </c>
      <c r="V14" s="28" t="s">
        <v>34</v>
      </c>
    </row>
    <row r="15" spans="1:23" s="29" customFormat="1" ht="42.75" customHeight="1">
      <c r="A15" s="20">
        <v>6</v>
      </c>
      <c r="B15" s="21" t="s">
        <v>35</v>
      </c>
      <c r="C15" s="21" t="s">
        <v>27</v>
      </c>
      <c r="D15" s="22">
        <v>2</v>
      </c>
      <c r="E15" s="22" t="s">
        <v>28</v>
      </c>
      <c r="F15" s="23">
        <v>55000</v>
      </c>
      <c r="G15" s="24">
        <v>2</v>
      </c>
      <c r="H15" s="25">
        <f t="shared" si="2"/>
        <v>110000</v>
      </c>
      <c r="I15" s="30"/>
      <c r="J15" s="31"/>
      <c r="K15" s="30"/>
      <c r="L15" s="31"/>
      <c r="M15" s="30"/>
      <c r="N15" s="31"/>
      <c r="O15" s="30"/>
      <c r="P15" s="31"/>
      <c r="Q15" s="26">
        <f t="shared" si="3"/>
        <v>2</v>
      </c>
      <c r="R15" s="26">
        <f t="shared" si="3"/>
        <v>110000</v>
      </c>
      <c r="S15" s="27" t="s">
        <v>525</v>
      </c>
      <c r="T15" s="27" t="s">
        <v>524</v>
      </c>
      <c r="U15" s="27" t="s">
        <v>521</v>
      </c>
      <c r="V15" s="28" t="s">
        <v>36</v>
      </c>
    </row>
    <row r="16" spans="1:23" s="29" customFormat="1" ht="197.25" customHeight="1">
      <c r="A16" s="20">
        <v>7</v>
      </c>
      <c r="B16" s="21" t="s">
        <v>37</v>
      </c>
      <c r="C16" s="21" t="s">
        <v>20</v>
      </c>
      <c r="D16" s="22"/>
      <c r="E16" s="22" t="s">
        <v>21</v>
      </c>
      <c r="F16" s="23">
        <v>80000</v>
      </c>
      <c r="G16" s="24">
        <v>6</v>
      </c>
      <c r="H16" s="25">
        <f t="shared" si="2"/>
        <v>480000</v>
      </c>
      <c r="I16" s="30"/>
      <c r="J16" s="31"/>
      <c r="K16" s="30"/>
      <c r="L16" s="31"/>
      <c r="M16" s="30"/>
      <c r="N16" s="31"/>
      <c r="O16" s="30"/>
      <c r="P16" s="31"/>
      <c r="Q16" s="26">
        <f t="shared" si="3"/>
        <v>6</v>
      </c>
      <c r="R16" s="26">
        <f t="shared" si="3"/>
        <v>480000</v>
      </c>
      <c r="S16" s="27" t="s">
        <v>525</v>
      </c>
      <c r="T16" s="27" t="s">
        <v>524</v>
      </c>
      <c r="U16" s="27" t="s">
        <v>521</v>
      </c>
      <c r="V16" s="28" t="s">
        <v>38</v>
      </c>
    </row>
    <row r="17" spans="1:22" s="29" customFormat="1" ht="120" customHeight="1">
      <c r="A17" s="20">
        <v>8</v>
      </c>
      <c r="B17" s="21" t="s">
        <v>39</v>
      </c>
      <c r="C17" s="21" t="s">
        <v>40</v>
      </c>
      <c r="D17" s="22">
        <v>0</v>
      </c>
      <c r="E17" s="22" t="s">
        <v>21</v>
      </c>
      <c r="F17" s="23">
        <v>300000</v>
      </c>
      <c r="G17" s="24">
        <v>1</v>
      </c>
      <c r="H17" s="25">
        <f t="shared" si="2"/>
        <v>300000</v>
      </c>
      <c r="I17" s="30"/>
      <c r="J17" s="31"/>
      <c r="K17" s="30"/>
      <c r="L17" s="31"/>
      <c r="M17" s="30"/>
      <c r="N17" s="31"/>
      <c r="O17" s="30"/>
      <c r="P17" s="31"/>
      <c r="Q17" s="26">
        <f t="shared" si="3"/>
        <v>1</v>
      </c>
      <c r="R17" s="26">
        <f t="shared" si="3"/>
        <v>300000</v>
      </c>
      <c r="S17" s="27" t="s">
        <v>526</v>
      </c>
      <c r="T17" s="27" t="s">
        <v>524</v>
      </c>
      <c r="U17" s="27" t="s">
        <v>521</v>
      </c>
      <c r="V17" s="28" t="s">
        <v>41</v>
      </c>
    </row>
    <row r="18" spans="1:22" s="29" customFormat="1" ht="60.75" customHeight="1">
      <c r="A18" s="20">
        <v>9</v>
      </c>
      <c r="B18" s="21" t="s">
        <v>42</v>
      </c>
      <c r="C18" s="21" t="s">
        <v>27</v>
      </c>
      <c r="D18" s="22">
        <v>0</v>
      </c>
      <c r="E18" s="22" t="s">
        <v>21</v>
      </c>
      <c r="F18" s="23">
        <v>100700</v>
      </c>
      <c r="G18" s="24">
        <v>2</v>
      </c>
      <c r="H18" s="25">
        <f t="shared" si="2"/>
        <v>201400</v>
      </c>
      <c r="I18" s="30"/>
      <c r="J18" s="31"/>
      <c r="K18" s="30"/>
      <c r="L18" s="31"/>
      <c r="M18" s="30"/>
      <c r="N18" s="31"/>
      <c r="O18" s="30"/>
      <c r="P18" s="31"/>
      <c r="Q18" s="26">
        <f t="shared" si="3"/>
        <v>2</v>
      </c>
      <c r="R18" s="26">
        <f t="shared" si="3"/>
        <v>201400</v>
      </c>
      <c r="S18" s="27" t="s">
        <v>526</v>
      </c>
      <c r="T18" s="27" t="s">
        <v>524</v>
      </c>
      <c r="U18" s="27" t="s">
        <v>521</v>
      </c>
      <c r="V18" s="28" t="s">
        <v>43</v>
      </c>
    </row>
    <row r="19" spans="1:22" s="29" customFormat="1" ht="176.25" customHeight="1">
      <c r="A19" s="20">
        <v>10</v>
      </c>
      <c r="B19" s="21" t="s">
        <v>44</v>
      </c>
      <c r="C19" s="21" t="s">
        <v>45</v>
      </c>
      <c r="D19" s="22"/>
      <c r="E19" s="22" t="s">
        <v>21</v>
      </c>
      <c r="F19" s="23">
        <v>150000</v>
      </c>
      <c r="G19" s="24">
        <v>1</v>
      </c>
      <c r="H19" s="25">
        <f t="shared" si="2"/>
        <v>150000</v>
      </c>
      <c r="I19" s="30"/>
      <c r="J19" s="31"/>
      <c r="K19" s="30"/>
      <c r="L19" s="31"/>
      <c r="M19" s="30"/>
      <c r="N19" s="31"/>
      <c r="O19" s="30"/>
      <c r="P19" s="31"/>
      <c r="Q19" s="26">
        <f t="shared" si="3"/>
        <v>1</v>
      </c>
      <c r="R19" s="26">
        <f t="shared" si="3"/>
        <v>150000</v>
      </c>
      <c r="S19" s="27" t="s">
        <v>526</v>
      </c>
      <c r="T19" s="27" t="s">
        <v>524</v>
      </c>
      <c r="U19" s="27" t="s">
        <v>521</v>
      </c>
      <c r="V19" s="28" t="s">
        <v>46</v>
      </c>
    </row>
    <row r="20" spans="1:22" s="29" customFormat="1" ht="159" customHeight="1">
      <c r="A20" s="20">
        <v>11</v>
      </c>
      <c r="B20" s="21" t="s">
        <v>47</v>
      </c>
      <c r="C20" s="21" t="s">
        <v>45</v>
      </c>
      <c r="D20" s="22"/>
      <c r="E20" s="22" t="s">
        <v>21</v>
      </c>
      <c r="F20" s="23">
        <v>320000</v>
      </c>
      <c r="G20" s="24">
        <v>1</v>
      </c>
      <c r="H20" s="25">
        <f t="shared" si="2"/>
        <v>320000</v>
      </c>
      <c r="I20" s="30"/>
      <c r="J20" s="31"/>
      <c r="K20" s="30"/>
      <c r="L20" s="31"/>
      <c r="M20" s="30"/>
      <c r="N20" s="31"/>
      <c r="O20" s="30"/>
      <c r="P20" s="31"/>
      <c r="Q20" s="26">
        <f t="shared" si="3"/>
        <v>1</v>
      </c>
      <c r="R20" s="26">
        <f t="shared" si="3"/>
        <v>320000</v>
      </c>
      <c r="S20" s="27" t="s">
        <v>526</v>
      </c>
      <c r="T20" s="27" t="s">
        <v>524</v>
      </c>
      <c r="U20" s="27" t="s">
        <v>521</v>
      </c>
      <c r="V20" s="28" t="s">
        <v>48</v>
      </c>
    </row>
    <row r="21" spans="1:22" s="29" customFormat="1" ht="195.75" customHeight="1">
      <c r="A21" s="20">
        <v>12</v>
      </c>
      <c r="B21" s="21" t="s">
        <v>49</v>
      </c>
      <c r="C21" s="21" t="s">
        <v>45</v>
      </c>
      <c r="D21" s="22"/>
      <c r="E21" s="22" t="s">
        <v>21</v>
      </c>
      <c r="F21" s="23">
        <v>450000</v>
      </c>
      <c r="G21" s="24">
        <v>1</v>
      </c>
      <c r="H21" s="25">
        <f t="shared" si="2"/>
        <v>450000</v>
      </c>
      <c r="I21" s="30"/>
      <c r="J21" s="31"/>
      <c r="K21" s="30"/>
      <c r="L21" s="31"/>
      <c r="M21" s="30"/>
      <c r="N21" s="31"/>
      <c r="O21" s="30"/>
      <c r="P21" s="31"/>
      <c r="Q21" s="26">
        <f t="shared" si="3"/>
        <v>1</v>
      </c>
      <c r="R21" s="26">
        <f t="shared" si="3"/>
        <v>450000</v>
      </c>
      <c r="S21" s="27" t="s">
        <v>526</v>
      </c>
      <c r="T21" s="27" t="s">
        <v>524</v>
      </c>
      <c r="U21" s="27" t="s">
        <v>521</v>
      </c>
      <c r="V21" s="28" t="s">
        <v>50</v>
      </c>
    </row>
    <row r="22" spans="1:22" s="29" customFormat="1" ht="139.5" customHeight="1">
      <c r="A22" s="20">
        <v>13</v>
      </c>
      <c r="B22" s="21" t="s">
        <v>51</v>
      </c>
      <c r="C22" s="21" t="s">
        <v>45</v>
      </c>
      <c r="D22" s="22"/>
      <c r="E22" s="22" t="s">
        <v>21</v>
      </c>
      <c r="F22" s="23">
        <v>428000</v>
      </c>
      <c r="G22" s="24">
        <v>1</v>
      </c>
      <c r="H22" s="25">
        <f t="shared" si="2"/>
        <v>428000</v>
      </c>
      <c r="I22" s="30"/>
      <c r="J22" s="31"/>
      <c r="K22" s="30"/>
      <c r="L22" s="31"/>
      <c r="M22" s="30"/>
      <c r="N22" s="31"/>
      <c r="O22" s="30"/>
      <c r="P22" s="31"/>
      <c r="Q22" s="26">
        <f t="shared" si="3"/>
        <v>1</v>
      </c>
      <c r="R22" s="26">
        <f t="shared" si="3"/>
        <v>428000</v>
      </c>
      <c r="S22" s="27" t="s">
        <v>526</v>
      </c>
      <c r="T22" s="27" t="s">
        <v>524</v>
      </c>
      <c r="U22" s="27" t="s">
        <v>521</v>
      </c>
      <c r="V22" s="28" t="s">
        <v>52</v>
      </c>
    </row>
    <row r="23" spans="1:22" s="29" customFormat="1" ht="119.25" customHeight="1">
      <c r="A23" s="20">
        <v>14</v>
      </c>
      <c r="B23" s="21" t="s">
        <v>53</v>
      </c>
      <c r="C23" s="21" t="s">
        <v>45</v>
      </c>
      <c r="D23" s="22"/>
      <c r="E23" s="22" t="s">
        <v>21</v>
      </c>
      <c r="F23" s="23">
        <v>139100</v>
      </c>
      <c r="G23" s="24">
        <v>1</v>
      </c>
      <c r="H23" s="25">
        <f t="shared" si="2"/>
        <v>139100</v>
      </c>
      <c r="I23" s="30"/>
      <c r="J23" s="31"/>
      <c r="K23" s="30"/>
      <c r="L23" s="31"/>
      <c r="M23" s="30"/>
      <c r="N23" s="31"/>
      <c r="O23" s="30"/>
      <c r="P23" s="31"/>
      <c r="Q23" s="26">
        <f t="shared" si="3"/>
        <v>1</v>
      </c>
      <c r="R23" s="26">
        <f t="shared" si="3"/>
        <v>139100</v>
      </c>
      <c r="S23" s="27" t="s">
        <v>526</v>
      </c>
      <c r="T23" s="27" t="s">
        <v>524</v>
      </c>
      <c r="U23" s="27" t="s">
        <v>521</v>
      </c>
      <c r="V23" s="28" t="s">
        <v>54</v>
      </c>
    </row>
    <row r="24" spans="1:22" s="29" customFormat="1" ht="119.25" customHeight="1">
      <c r="A24" s="20">
        <v>15</v>
      </c>
      <c r="B24" s="21" t="s">
        <v>55</v>
      </c>
      <c r="C24" s="21" t="s">
        <v>45</v>
      </c>
      <c r="D24" s="22"/>
      <c r="E24" s="22" t="s">
        <v>21</v>
      </c>
      <c r="F24" s="23">
        <v>880610</v>
      </c>
      <c r="G24" s="24">
        <v>1</v>
      </c>
      <c r="H24" s="25">
        <f t="shared" si="2"/>
        <v>880610</v>
      </c>
      <c r="I24" s="30"/>
      <c r="J24" s="31"/>
      <c r="K24" s="30"/>
      <c r="L24" s="31"/>
      <c r="M24" s="30"/>
      <c r="N24" s="31"/>
      <c r="O24" s="30"/>
      <c r="P24" s="31"/>
      <c r="Q24" s="26">
        <f t="shared" si="3"/>
        <v>1</v>
      </c>
      <c r="R24" s="26">
        <f t="shared" si="3"/>
        <v>880610</v>
      </c>
      <c r="S24" s="27" t="s">
        <v>526</v>
      </c>
      <c r="T24" s="27" t="s">
        <v>524</v>
      </c>
      <c r="U24" s="27" t="s">
        <v>521</v>
      </c>
      <c r="V24" s="28" t="s">
        <v>56</v>
      </c>
    </row>
    <row r="25" spans="1:22" s="29" customFormat="1" ht="58.5">
      <c r="A25" s="20">
        <v>16</v>
      </c>
      <c r="B25" s="21" t="s">
        <v>57</v>
      </c>
      <c r="C25" s="21" t="s">
        <v>27</v>
      </c>
      <c r="D25" s="22">
        <v>2</v>
      </c>
      <c r="E25" s="22" t="s">
        <v>28</v>
      </c>
      <c r="F25" s="23">
        <v>6000</v>
      </c>
      <c r="G25" s="24">
        <v>2</v>
      </c>
      <c r="H25" s="25">
        <f t="shared" si="2"/>
        <v>12000</v>
      </c>
      <c r="I25" s="30"/>
      <c r="J25" s="31"/>
      <c r="K25" s="30"/>
      <c r="L25" s="31"/>
      <c r="M25" s="30"/>
      <c r="N25" s="31"/>
      <c r="O25" s="30"/>
      <c r="P25" s="31"/>
      <c r="Q25" s="26">
        <f t="shared" si="3"/>
        <v>2</v>
      </c>
      <c r="R25" s="26">
        <f t="shared" si="3"/>
        <v>12000</v>
      </c>
      <c r="S25" s="27" t="s">
        <v>526</v>
      </c>
      <c r="T25" s="27" t="s">
        <v>524</v>
      </c>
      <c r="U25" s="27" t="s">
        <v>521</v>
      </c>
      <c r="V25" s="28" t="s">
        <v>36</v>
      </c>
    </row>
    <row r="26" spans="1:22" s="29" customFormat="1" ht="60.75" customHeight="1">
      <c r="A26" s="20">
        <v>17</v>
      </c>
      <c r="B26" s="21" t="s">
        <v>58</v>
      </c>
      <c r="C26" s="21" t="s">
        <v>27</v>
      </c>
      <c r="D26" s="22">
        <v>1</v>
      </c>
      <c r="E26" s="22" t="s">
        <v>21</v>
      </c>
      <c r="F26" s="23">
        <v>28000</v>
      </c>
      <c r="G26" s="24">
        <v>3</v>
      </c>
      <c r="H26" s="25">
        <f t="shared" si="2"/>
        <v>84000</v>
      </c>
      <c r="I26" s="30"/>
      <c r="J26" s="31"/>
      <c r="K26" s="30"/>
      <c r="L26" s="31"/>
      <c r="M26" s="30"/>
      <c r="N26" s="31"/>
      <c r="O26" s="30"/>
      <c r="P26" s="31"/>
      <c r="Q26" s="26">
        <f t="shared" ref="Q26:R51" si="4">+G26+I26+K26+M26+O26</f>
        <v>3</v>
      </c>
      <c r="R26" s="26">
        <f t="shared" si="4"/>
        <v>84000</v>
      </c>
      <c r="S26" s="27" t="s">
        <v>526</v>
      </c>
      <c r="T26" s="27" t="s">
        <v>524</v>
      </c>
      <c r="U26" s="27" t="s">
        <v>521</v>
      </c>
      <c r="V26" s="28" t="s">
        <v>59</v>
      </c>
    </row>
    <row r="27" spans="1:22" s="29" customFormat="1" ht="58.5">
      <c r="A27" s="20">
        <v>18</v>
      </c>
      <c r="B27" s="21" t="s">
        <v>61</v>
      </c>
      <c r="C27" s="21" t="s">
        <v>27</v>
      </c>
      <c r="D27" s="22">
        <v>1</v>
      </c>
      <c r="E27" s="22" t="s">
        <v>28</v>
      </c>
      <c r="F27" s="23">
        <v>5700</v>
      </c>
      <c r="G27" s="24">
        <v>3</v>
      </c>
      <c r="H27" s="25">
        <f t="shared" si="2"/>
        <v>17100</v>
      </c>
      <c r="I27" s="30"/>
      <c r="J27" s="31"/>
      <c r="K27" s="30"/>
      <c r="L27" s="31"/>
      <c r="M27" s="30"/>
      <c r="N27" s="31"/>
      <c r="O27" s="30"/>
      <c r="P27" s="31"/>
      <c r="Q27" s="26">
        <f t="shared" si="4"/>
        <v>3</v>
      </c>
      <c r="R27" s="26">
        <f t="shared" si="4"/>
        <v>17100</v>
      </c>
      <c r="S27" s="27" t="s">
        <v>526</v>
      </c>
      <c r="T27" s="27" t="s">
        <v>524</v>
      </c>
      <c r="U27" s="27" t="s">
        <v>521</v>
      </c>
      <c r="V27" s="28" t="s">
        <v>62</v>
      </c>
    </row>
    <row r="28" spans="1:22" s="29" customFormat="1" ht="43.5" customHeight="1">
      <c r="A28" s="20">
        <v>19</v>
      </c>
      <c r="B28" s="21" t="s">
        <v>63</v>
      </c>
      <c r="C28" s="21" t="s">
        <v>27</v>
      </c>
      <c r="D28" s="22">
        <v>0</v>
      </c>
      <c r="E28" s="22" t="s">
        <v>64</v>
      </c>
      <c r="F28" s="23">
        <v>9800</v>
      </c>
      <c r="G28" s="24">
        <v>2</v>
      </c>
      <c r="H28" s="25">
        <f t="shared" si="2"/>
        <v>19600</v>
      </c>
      <c r="I28" s="30"/>
      <c r="J28" s="31"/>
      <c r="K28" s="30"/>
      <c r="L28" s="31"/>
      <c r="M28" s="30"/>
      <c r="N28" s="31"/>
      <c r="O28" s="30"/>
      <c r="P28" s="31"/>
      <c r="Q28" s="26">
        <f t="shared" si="4"/>
        <v>2</v>
      </c>
      <c r="R28" s="26">
        <f t="shared" si="4"/>
        <v>19600</v>
      </c>
      <c r="S28" s="27" t="s">
        <v>526</v>
      </c>
      <c r="T28" s="27" t="s">
        <v>524</v>
      </c>
      <c r="U28" s="27" t="s">
        <v>521</v>
      </c>
      <c r="V28" s="28" t="s">
        <v>65</v>
      </c>
    </row>
    <row r="29" spans="1:22" s="29" customFormat="1" ht="312.75" customHeight="1">
      <c r="A29" s="20">
        <v>20</v>
      </c>
      <c r="B29" s="21" t="s">
        <v>66</v>
      </c>
      <c r="C29" s="21" t="s">
        <v>40</v>
      </c>
      <c r="D29" s="22"/>
      <c r="E29" s="22" t="s">
        <v>67</v>
      </c>
      <c r="F29" s="23">
        <v>120000</v>
      </c>
      <c r="G29" s="24">
        <v>3</v>
      </c>
      <c r="H29" s="25">
        <f t="shared" si="2"/>
        <v>360000</v>
      </c>
      <c r="I29" s="30"/>
      <c r="J29" s="31"/>
      <c r="K29" s="30"/>
      <c r="L29" s="31"/>
      <c r="M29" s="30"/>
      <c r="N29" s="31"/>
      <c r="O29" s="30"/>
      <c r="P29" s="31"/>
      <c r="Q29" s="26">
        <f t="shared" si="4"/>
        <v>3</v>
      </c>
      <c r="R29" s="26">
        <f t="shared" si="4"/>
        <v>360000</v>
      </c>
      <c r="S29" s="27" t="s">
        <v>526</v>
      </c>
      <c r="T29" s="27" t="s">
        <v>524</v>
      </c>
      <c r="U29" s="27" t="s">
        <v>521</v>
      </c>
      <c r="V29" s="28" t="s">
        <v>68</v>
      </c>
    </row>
    <row r="30" spans="1:22" s="29" customFormat="1" ht="99" customHeight="1">
      <c r="A30" s="20">
        <v>21</v>
      </c>
      <c r="B30" s="21" t="s">
        <v>69</v>
      </c>
      <c r="C30" s="21" t="s">
        <v>27</v>
      </c>
      <c r="D30" s="22">
        <v>2</v>
      </c>
      <c r="E30" s="22" t="s">
        <v>28</v>
      </c>
      <c r="F30" s="23">
        <v>190000</v>
      </c>
      <c r="G30" s="24">
        <v>2</v>
      </c>
      <c r="H30" s="25">
        <f t="shared" si="2"/>
        <v>380000</v>
      </c>
      <c r="I30" s="30"/>
      <c r="J30" s="31"/>
      <c r="K30" s="30"/>
      <c r="L30" s="31"/>
      <c r="M30" s="30"/>
      <c r="N30" s="31"/>
      <c r="O30" s="30"/>
      <c r="P30" s="31"/>
      <c r="Q30" s="26">
        <f t="shared" si="4"/>
        <v>2</v>
      </c>
      <c r="R30" s="26">
        <f t="shared" si="4"/>
        <v>380000</v>
      </c>
      <c r="S30" s="27" t="s">
        <v>527</v>
      </c>
      <c r="T30" s="27" t="s">
        <v>524</v>
      </c>
      <c r="U30" s="27" t="s">
        <v>521</v>
      </c>
      <c r="V30" s="28" t="s">
        <v>70</v>
      </c>
    </row>
    <row r="31" spans="1:22" s="29" customFormat="1" ht="197.25" customHeight="1">
      <c r="A31" s="20">
        <v>22</v>
      </c>
      <c r="B31" s="21" t="s">
        <v>71</v>
      </c>
      <c r="C31" s="21" t="s">
        <v>40</v>
      </c>
      <c r="D31" s="22">
        <v>0</v>
      </c>
      <c r="E31" s="22" t="s">
        <v>60</v>
      </c>
      <c r="F31" s="23">
        <v>523400</v>
      </c>
      <c r="G31" s="24">
        <v>1</v>
      </c>
      <c r="H31" s="25">
        <f t="shared" si="2"/>
        <v>523400</v>
      </c>
      <c r="I31" s="30"/>
      <c r="J31" s="31"/>
      <c r="K31" s="30"/>
      <c r="L31" s="31"/>
      <c r="M31" s="30"/>
      <c r="N31" s="31"/>
      <c r="O31" s="30"/>
      <c r="P31" s="31"/>
      <c r="Q31" s="26">
        <f t="shared" si="4"/>
        <v>1</v>
      </c>
      <c r="R31" s="26">
        <f t="shared" si="4"/>
        <v>523400</v>
      </c>
      <c r="S31" s="27" t="s">
        <v>526</v>
      </c>
      <c r="T31" s="27" t="s">
        <v>524</v>
      </c>
      <c r="U31" s="27" t="s">
        <v>521</v>
      </c>
      <c r="V31" s="28" t="s">
        <v>72</v>
      </c>
    </row>
    <row r="32" spans="1:22" s="29" customFormat="1" ht="235.5" customHeight="1">
      <c r="A32" s="20">
        <v>23</v>
      </c>
      <c r="B32" s="21" t="s">
        <v>73</v>
      </c>
      <c r="C32" s="21" t="s">
        <v>40</v>
      </c>
      <c r="D32" s="22">
        <v>0</v>
      </c>
      <c r="E32" s="22" t="s">
        <v>60</v>
      </c>
      <c r="F32" s="23">
        <v>500000</v>
      </c>
      <c r="G32" s="24">
        <v>1</v>
      </c>
      <c r="H32" s="25">
        <f t="shared" si="2"/>
        <v>500000</v>
      </c>
      <c r="I32" s="30"/>
      <c r="J32" s="31"/>
      <c r="K32" s="30"/>
      <c r="L32" s="31"/>
      <c r="M32" s="30"/>
      <c r="N32" s="31"/>
      <c r="O32" s="30"/>
      <c r="P32" s="31"/>
      <c r="Q32" s="26">
        <f t="shared" si="4"/>
        <v>1</v>
      </c>
      <c r="R32" s="26">
        <f t="shared" si="4"/>
        <v>500000</v>
      </c>
      <c r="S32" s="27" t="s">
        <v>526</v>
      </c>
      <c r="T32" s="27" t="s">
        <v>524</v>
      </c>
      <c r="U32" s="27" t="s">
        <v>521</v>
      </c>
      <c r="V32" s="28" t="s">
        <v>74</v>
      </c>
    </row>
    <row r="33" spans="1:22" s="29" customFormat="1" ht="118.5" customHeight="1">
      <c r="A33" s="20">
        <v>24</v>
      </c>
      <c r="B33" s="21" t="s">
        <v>75</v>
      </c>
      <c r="C33" s="21" t="s">
        <v>40</v>
      </c>
      <c r="D33" s="22">
        <v>0</v>
      </c>
      <c r="E33" s="22" t="s">
        <v>21</v>
      </c>
      <c r="F33" s="23">
        <v>90950</v>
      </c>
      <c r="G33" s="24">
        <v>1</v>
      </c>
      <c r="H33" s="25">
        <f t="shared" si="2"/>
        <v>90950</v>
      </c>
      <c r="I33" s="30"/>
      <c r="J33" s="31"/>
      <c r="K33" s="30"/>
      <c r="L33" s="31"/>
      <c r="M33" s="30"/>
      <c r="N33" s="31"/>
      <c r="O33" s="30"/>
      <c r="P33" s="31"/>
      <c r="Q33" s="26">
        <f t="shared" si="4"/>
        <v>1</v>
      </c>
      <c r="R33" s="26">
        <f t="shared" si="4"/>
        <v>90950</v>
      </c>
      <c r="S33" s="27" t="s">
        <v>526</v>
      </c>
      <c r="T33" s="27" t="s">
        <v>524</v>
      </c>
      <c r="U33" s="27" t="s">
        <v>521</v>
      </c>
      <c r="V33" s="28" t="s">
        <v>76</v>
      </c>
    </row>
    <row r="34" spans="1:22" s="29" customFormat="1" ht="175.5" customHeight="1">
      <c r="A34" s="20">
        <v>25</v>
      </c>
      <c r="B34" s="21" t="s">
        <v>77</v>
      </c>
      <c r="C34" s="21" t="s">
        <v>40</v>
      </c>
      <c r="D34" s="22">
        <v>0</v>
      </c>
      <c r="E34" s="22" t="s">
        <v>28</v>
      </c>
      <c r="F34" s="23">
        <v>8500</v>
      </c>
      <c r="G34" s="24">
        <v>2</v>
      </c>
      <c r="H34" s="25">
        <f t="shared" si="2"/>
        <v>17000</v>
      </c>
      <c r="I34" s="30"/>
      <c r="J34" s="31"/>
      <c r="K34" s="30"/>
      <c r="L34" s="31"/>
      <c r="M34" s="30"/>
      <c r="N34" s="31"/>
      <c r="O34" s="30"/>
      <c r="P34" s="31"/>
      <c r="Q34" s="26">
        <f t="shared" si="4"/>
        <v>2</v>
      </c>
      <c r="R34" s="26">
        <f t="shared" si="4"/>
        <v>17000</v>
      </c>
      <c r="S34" s="27" t="s">
        <v>526</v>
      </c>
      <c r="T34" s="27" t="s">
        <v>524</v>
      </c>
      <c r="U34" s="27" t="s">
        <v>521</v>
      </c>
      <c r="V34" s="28" t="s">
        <v>78</v>
      </c>
    </row>
    <row r="35" spans="1:22" s="29" customFormat="1" ht="275.25" customHeight="1">
      <c r="A35" s="20">
        <v>26</v>
      </c>
      <c r="B35" s="21" t="s">
        <v>79</v>
      </c>
      <c r="C35" s="21" t="s">
        <v>40</v>
      </c>
      <c r="D35" s="22">
        <v>1</v>
      </c>
      <c r="E35" s="22" t="s">
        <v>60</v>
      </c>
      <c r="F35" s="23">
        <v>551500</v>
      </c>
      <c r="G35" s="24">
        <v>1</v>
      </c>
      <c r="H35" s="25">
        <f t="shared" si="2"/>
        <v>551500</v>
      </c>
      <c r="I35" s="30"/>
      <c r="J35" s="31"/>
      <c r="K35" s="30"/>
      <c r="L35" s="31"/>
      <c r="M35" s="30"/>
      <c r="N35" s="31"/>
      <c r="O35" s="30"/>
      <c r="P35" s="31"/>
      <c r="Q35" s="26">
        <f t="shared" si="4"/>
        <v>1</v>
      </c>
      <c r="R35" s="26">
        <f t="shared" si="4"/>
        <v>551500</v>
      </c>
      <c r="S35" s="27" t="s">
        <v>527</v>
      </c>
      <c r="T35" s="27" t="s">
        <v>524</v>
      </c>
      <c r="U35" s="27" t="s">
        <v>521</v>
      </c>
      <c r="V35" s="28" t="s">
        <v>80</v>
      </c>
    </row>
    <row r="36" spans="1:22" s="74" customFormat="1" ht="195.75" customHeight="1">
      <c r="A36" s="20">
        <v>27</v>
      </c>
      <c r="B36" s="21" t="s">
        <v>81</v>
      </c>
      <c r="C36" s="21" t="s">
        <v>40</v>
      </c>
      <c r="D36" s="22">
        <v>0</v>
      </c>
      <c r="E36" s="22" t="s">
        <v>21</v>
      </c>
      <c r="F36" s="23">
        <v>303000</v>
      </c>
      <c r="G36" s="24">
        <v>1</v>
      </c>
      <c r="H36" s="25">
        <f t="shared" si="2"/>
        <v>303000</v>
      </c>
      <c r="I36" s="30"/>
      <c r="J36" s="31"/>
      <c r="K36" s="30"/>
      <c r="L36" s="31"/>
      <c r="M36" s="30"/>
      <c r="N36" s="31"/>
      <c r="O36" s="30"/>
      <c r="P36" s="31"/>
      <c r="Q36" s="26">
        <f t="shared" si="4"/>
        <v>1</v>
      </c>
      <c r="R36" s="26">
        <f t="shared" si="4"/>
        <v>303000</v>
      </c>
      <c r="S36" s="27" t="s">
        <v>526</v>
      </c>
      <c r="T36" s="27" t="s">
        <v>524</v>
      </c>
      <c r="U36" s="27" t="s">
        <v>521</v>
      </c>
      <c r="V36" s="28" t="s">
        <v>82</v>
      </c>
    </row>
    <row r="37" spans="1:22" s="29" customFormat="1" ht="100.5" customHeight="1">
      <c r="A37" s="20">
        <v>28</v>
      </c>
      <c r="B37" s="21" t="s">
        <v>83</v>
      </c>
      <c r="C37" s="21" t="s">
        <v>40</v>
      </c>
      <c r="D37" s="22">
        <v>0</v>
      </c>
      <c r="E37" s="22" t="s">
        <v>21</v>
      </c>
      <c r="F37" s="23">
        <v>80000</v>
      </c>
      <c r="G37" s="24">
        <v>1</v>
      </c>
      <c r="H37" s="25">
        <f t="shared" si="2"/>
        <v>80000</v>
      </c>
      <c r="I37" s="30"/>
      <c r="J37" s="31"/>
      <c r="K37" s="30"/>
      <c r="L37" s="31"/>
      <c r="M37" s="30"/>
      <c r="N37" s="31"/>
      <c r="O37" s="30"/>
      <c r="P37" s="31"/>
      <c r="Q37" s="26">
        <f t="shared" si="4"/>
        <v>1</v>
      </c>
      <c r="R37" s="26">
        <f t="shared" si="4"/>
        <v>80000</v>
      </c>
      <c r="S37" s="27" t="s">
        <v>526</v>
      </c>
      <c r="T37" s="27" t="s">
        <v>524</v>
      </c>
      <c r="U37" s="27" t="s">
        <v>521</v>
      </c>
      <c r="V37" s="28" t="s">
        <v>84</v>
      </c>
    </row>
    <row r="38" spans="1:22" s="29" customFormat="1" ht="120" customHeight="1">
      <c r="A38" s="20">
        <v>29</v>
      </c>
      <c r="B38" s="21" t="s">
        <v>85</v>
      </c>
      <c r="C38" s="21" t="s">
        <v>40</v>
      </c>
      <c r="D38" s="22">
        <v>0</v>
      </c>
      <c r="E38" s="22" t="s">
        <v>21</v>
      </c>
      <c r="F38" s="23">
        <v>1000000</v>
      </c>
      <c r="G38" s="24">
        <v>1</v>
      </c>
      <c r="H38" s="25">
        <f t="shared" si="2"/>
        <v>1000000</v>
      </c>
      <c r="I38" s="30"/>
      <c r="J38" s="31"/>
      <c r="K38" s="30"/>
      <c r="L38" s="31"/>
      <c r="M38" s="30"/>
      <c r="N38" s="31"/>
      <c r="O38" s="30"/>
      <c r="P38" s="31"/>
      <c r="Q38" s="26">
        <f t="shared" si="4"/>
        <v>1</v>
      </c>
      <c r="R38" s="26">
        <f t="shared" si="4"/>
        <v>1000000</v>
      </c>
      <c r="S38" s="27" t="s">
        <v>526</v>
      </c>
      <c r="T38" s="27" t="s">
        <v>524</v>
      </c>
      <c r="U38" s="27" t="s">
        <v>521</v>
      </c>
      <c r="V38" s="28" t="s">
        <v>86</v>
      </c>
    </row>
    <row r="39" spans="1:22" s="29" customFormat="1" ht="62.25" customHeight="1">
      <c r="A39" s="20">
        <v>30</v>
      </c>
      <c r="B39" s="21" t="s">
        <v>87</v>
      </c>
      <c r="C39" s="21" t="s">
        <v>20</v>
      </c>
      <c r="D39" s="22">
        <v>1</v>
      </c>
      <c r="E39" s="22" t="s">
        <v>88</v>
      </c>
      <c r="F39" s="23">
        <v>129470</v>
      </c>
      <c r="G39" s="24">
        <v>1</v>
      </c>
      <c r="H39" s="25">
        <f t="shared" si="2"/>
        <v>129470</v>
      </c>
      <c r="I39" s="30"/>
      <c r="J39" s="31"/>
      <c r="K39" s="30"/>
      <c r="L39" s="31"/>
      <c r="M39" s="30"/>
      <c r="N39" s="31"/>
      <c r="O39" s="30"/>
      <c r="P39" s="31"/>
      <c r="Q39" s="26">
        <f t="shared" si="4"/>
        <v>1</v>
      </c>
      <c r="R39" s="26">
        <f t="shared" si="4"/>
        <v>129470</v>
      </c>
      <c r="S39" s="27" t="s">
        <v>526</v>
      </c>
      <c r="T39" s="27" t="s">
        <v>524</v>
      </c>
      <c r="U39" s="27" t="s">
        <v>521</v>
      </c>
      <c r="V39" s="28" t="s">
        <v>89</v>
      </c>
    </row>
    <row r="40" spans="1:22" s="29" customFormat="1" ht="62.25" customHeight="1">
      <c r="A40" s="20">
        <v>31</v>
      </c>
      <c r="B40" s="21" t="s">
        <v>90</v>
      </c>
      <c r="C40" s="21" t="s">
        <v>20</v>
      </c>
      <c r="D40" s="22">
        <v>1</v>
      </c>
      <c r="E40" s="22" t="s">
        <v>21</v>
      </c>
      <c r="F40" s="23">
        <v>35310</v>
      </c>
      <c r="G40" s="24">
        <v>1</v>
      </c>
      <c r="H40" s="25">
        <f t="shared" si="2"/>
        <v>35310</v>
      </c>
      <c r="I40" s="30"/>
      <c r="J40" s="31"/>
      <c r="K40" s="30"/>
      <c r="L40" s="31"/>
      <c r="M40" s="30"/>
      <c r="N40" s="31"/>
      <c r="O40" s="30"/>
      <c r="P40" s="31"/>
      <c r="Q40" s="26">
        <f t="shared" si="4"/>
        <v>1</v>
      </c>
      <c r="R40" s="26">
        <f t="shared" si="4"/>
        <v>35310</v>
      </c>
      <c r="S40" s="27" t="s">
        <v>526</v>
      </c>
      <c r="T40" s="27" t="s">
        <v>524</v>
      </c>
      <c r="U40" s="27" t="s">
        <v>521</v>
      </c>
      <c r="V40" s="28" t="s">
        <v>91</v>
      </c>
    </row>
    <row r="41" spans="1:22" s="29" customFormat="1" ht="63" customHeight="1">
      <c r="A41" s="20">
        <v>32</v>
      </c>
      <c r="B41" s="21" t="s">
        <v>92</v>
      </c>
      <c r="C41" s="21" t="s">
        <v>20</v>
      </c>
      <c r="D41" s="22">
        <v>1</v>
      </c>
      <c r="E41" s="22" t="s">
        <v>21</v>
      </c>
      <c r="F41" s="23">
        <v>64200</v>
      </c>
      <c r="G41" s="24">
        <v>1</v>
      </c>
      <c r="H41" s="25">
        <f t="shared" si="2"/>
        <v>64200</v>
      </c>
      <c r="I41" s="30"/>
      <c r="J41" s="31"/>
      <c r="K41" s="30"/>
      <c r="L41" s="31"/>
      <c r="M41" s="30"/>
      <c r="N41" s="31"/>
      <c r="O41" s="30"/>
      <c r="P41" s="31"/>
      <c r="Q41" s="26">
        <f t="shared" si="4"/>
        <v>1</v>
      </c>
      <c r="R41" s="26">
        <f t="shared" si="4"/>
        <v>64200</v>
      </c>
      <c r="S41" s="27" t="s">
        <v>526</v>
      </c>
      <c r="T41" s="27" t="s">
        <v>524</v>
      </c>
      <c r="U41" s="27" t="s">
        <v>521</v>
      </c>
      <c r="V41" s="28" t="s">
        <v>93</v>
      </c>
    </row>
    <row r="42" spans="1:22" s="29" customFormat="1" ht="217.5" customHeight="1">
      <c r="A42" s="20">
        <v>33</v>
      </c>
      <c r="B42" s="21" t="s">
        <v>94</v>
      </c>
      <c r="C42" s="21" t="s">
        <v>40</v>
      </c>
      <c r="D42" s="22">
        <v>0</v>
      </c>
      <c r="E42" s="22" t="s">
        <v>60</v>
      </c>
      <c r="F42" s="23">
        <v>6000000</v>
      </c>
      <c r="G42" s="24">
        <v>1</v>
      </c>
      <c r="H42" s="25">
        <f t="shared" si="2"/>
        <v>6000000</v>
      </c>
      <c r="I42" s="30"/>
      <c r="J42" s="31"/>
      <c r="K42" s="30"/>
      <c r="L42" s="31"/>
      <c r="M42" s="30"/>
      <c r="N42" s="31"/>
      <c r="O42" s="30"/>
      <c r="P42" s="31"/>
      <c r="Q42" s="26">
        <f t="shared" si="4"/>
        <v>1</v>
      </c>
      <c r="R42" s="26">
        <f t="shared" si="4"/>
        <v>6000000</v>
      </c>
      <c r="S42" s="27" t="s">
        <v>526</v>
      </c>
      <c r="T42" s="27" t="s">
        <v>524</v>
      </c>
      <c r="U42" s="27" t="s">
        <v>521</v>
      </c>
      <c r="V42" s="28" t="s">
        <v>95</v>
      </c>
    </row>
    <row r="43" spans="1:22" s="29" customFormat="1" ht="43.5" customHeight="1">
      <c r="A43" s="20">
        <v>34</v>
      </c>
      <c r="B43" s="21" t="s">
        <v>96</v>
      </c>
      <c r="C43" s="21" t="s">
        <v>97</v>
      </c>
      <c r="D43" s="22">
        <v>0</v>
      </c>
      <c r="E43" s="22" t="s">
        <v>28</v>
      </c>
      <c r="F43" s="23">
        <v>180000</v>
      </c>
      <c r="G43" s="24">
        <v>1</v>
      </c>
      <c r="H43" s="25">
        <f t="shared" si="2"/>
        <v>180000</v>
      </c>
      <c r="I43" s="30"/>
      <c r="J43" s="31"/>
      <c r="K43" s="30"/>
      <c r="L43" s="31"/>
      <c r="M43" s="30"/>
      <c r="N43" s="31"/>
      <c r="O43" s="30"/>
      <c r="P43" s="31"/>
      <c r="Q43" s="26">
        <f t="shared" si="4"/>
        <v>1</v>
      </c>
      <c r="R43" s="26">
        <f t="shared" si="4"/>
        <v>180000</v>
      </c>
      <c r="S43" s="27" t="s">
        <v>526</v>
      </c>
      <c r="T43" s="27" t="s">
        <v>524</v>
      </c>
      <c r="U43" s="27" t="s">
        <v>521</v>
      </c>
      <c r="V43" s="28" t="s">
        <v>98</v>
      </c>
    </row>
    <row r="44" spans="1:22" s="29" customFormat="1" ht="137.25" customHeight="1">
      <c r="A44" s="20">
        <v>35</v>
      </c>
      <c r="B44" s="21" t="s">
        <v>99</v>
      </c>
      <c r="C44" s="21" t="s">
        <v>40</v>
      </c>
      <c r="D44" s="22">
        <v>0</v>
      </c>
      <c r="E44" s="22" t="s">
        <v>21</v>
      </c>
      <c r="F44" s="23">
        <v>2097200</v>
      </c>
      <c r="G44" s="24">
        <v>1</v>
      </c>
      <c r="H44" s="25">
        <f t="shared" si="2"/>
        <v>2097200</v>
      </c>
      <c r="I44" s="30"/>
      <c r="J44" s="31"/>
      <c r="K44" s="30"/>
      <c r="L44" s="31"/>
      <c r="M44" s="30"/>
      <c r="N44" s="31"/>
      <c r="O44" s="30"/>
      <c r="P44" s="31"/>
      <c r="Q44" s="26">
        <f t="shared" si="4"/>
        <v>1</v>
      </c>
      <c r="R44" s="26">
        <f t="shared" si="4"/>
        <v>2097200</v>
      </c>
      <c r="S44" s="27" t="s">
        <v>526</v>
      </c>
      <c r="T44" s="27" t="s">
        <v>524</v>
      </c>
      <c r="U44" s="27" t="s">
        <v>521</v>
      </c>
      <c r="V44" s="28" t="s">
        <v>100</v>
      </c>
    </row>
    <row r="45" spans="1:22" s="29" customFormat="1" ht="99" customHeight="1">
      <c r="A45" s="20">
        <v>36</v>
      </c>
      <c r="B45" s="21" t="s">
        <v>101</v>
      </c>
      <c r="C45" s="21" t="s">
        <v>40</v>
      </c>
      <c r="D45" s="22">
        <v>0</v>
      </c>
      <c r="E45" s="22" t="s">
        <v>28</v>
      </c>
      <c r="F45" s="23">
        <v>695500</v>
      </c>
      <c r="G45" s="24">
        <v>1</v>
      </c>
      <c r="H45" s="25">
        <f t="shared" si="2"/>
        <v>695500</v>
      </c>
      <c r="I45" s="30"/>
      <c r="J45" s="31"/>
      <c r="K45" s="30"/>
      <c r="L45" s="31"/>
      <c r="M45" s="30"/>
      <c r="N45" s="31"/>
      <c r="O45" s="30"/>
      <c r="P45" s="31"/>
      <c r="Q45" s="26">
        <f t="shared" si="4"/>
        <v>1</v>
      </c>
      <c r="R45" s="26">
        <f t="shared" si="4"/>
        <v>695500</v>
      </c>
      <c r="S45" s="27" t="s">
        <v>526</v>
      </c>
      <c r="T45" s="27" t="s">
        <v>524</v>
      </c>
      <c r="U45" s="27" t="s">
        <v>521</v>
      </c>
      <c r="V45" s="28" t="s">
        <v>102</v>
      </c>
    </row>
    <row r="46" spans="1:22" s="29" customFormat="1" ht="61.5" customHeight="1">
      <c r="A46" s="20">
        <v>37</v>
      </c>
      <c r="B46" s="21" t="s">
        <v>103</v>
      </c>
      <c r="C46" s="21" t="s">
        <v>27</v>
      </c>
      <c r="D46" s="22">
        <v>0</v>
      </c>
      <c r="E46" s="22" t="s">
        <v>21</v>
      </c>
      <c r="F46" s="23">
        <v>600000</v>
      </c>
      <c r="G46" s="24">
        <v>1</v>
      </c>
      <c r="H46" s="25">
        <f t="shared" si="2"/>
        <v>600000</v>
      </c>
      <c r="I46" s="30"/>
      <c r="J46" s="31"/>
      <c r="K46" s="30"/>
      <c r="L46" s="31"/>
      <c r="M46" s="30"/>
      <c r="N46" s="31"/>
      <c r="O46" s="30"/>
      <c r="P46" s="31"/>
      <c r="Q46" s="26">
        <f t="shared" si="4"/>
        <v>1</v>
      </c>
      <c r="R46" s="26">
        <f t="shared" si="4"/>
        <v>600000</v>
      </c>
      <c r="S46" s="27" t="s">
        <v>526</v>
      </c>
      <c r="T46" s="27" t="s">
        <v>524</v>
      </c>
      <c r="U46" s="27" t="s">
        <v>521</v>
      </c>
      <c r="V46" s="28" t="s">
        <v>43</v>
      </c>
    </row>
    <row r="47" spans="1:22" s="29" customFormat="1" ht="58.5">
      <c r="A47" s="20">
        <v>38</v>
      </c>
      <c r="B47" s="21" t="s">
        <v>104</v>
      </c>
      <c r="C47" s="21" t="s">
        <v>105</v>
      </c>
      <c r="D47" s="22">
        <v>8</v>
      </c>
      <c r="E47" s="22" t="s">
        <v>21</v>
      </c>
      <c r="F47" s="24">
        <v>26900</v>
      </c>
      <c r="G47" s="24">
        <v>1</v>
      </c>
      <c r="H47" s="25">
        <f t="shared" si="2"/>
        <v>26900</v>
      </c>
      <c r="I47" s="30"/>
      <c r="J47" s="31"/>
      <c r="K47" s="30"/>
      <c r="L47" s="31"/>
      <c r="M47" s="30"/>
      <c r="N47" s="31"/>
      <c r="O47" s="30"/>
      <c r="P47" s="31"/>
      <c r="Q47" s="26">
        <f t="shared" si="4"/>
        <v>1</v>
      </c>
      <c r="R47" s="26">
        <f t="shared" si="4"/>
        <v>26900</v>
      </c>
      <c r="S47" s="27" t="s">
        <v>526</v>
      </c>
      <c r="T47" s="27" t="s">
        <v>542</v>
      </c>
      <c r="U47" s="27" t="s">
        <v>521</v>
      </c>
      <c r="V47" s="28" t="s">
        <v>106</v>
      </c>
    </row>
    <row r="48" spans="1:22" s="29" customFormat="1" ht="58.5">
      <c r="A48" s="20">
        <v>39</v>
      </c>
      <c r="B48" s="21" t="s">
        <v>107</v>
      </c>
      <c r="C48" s="21" t="s">
        <v>105</v>
      </c>
      <c r="D48" s="22"/>
      <c r="E48" s="22" t="s">
        <v>21</v>
      </c>
      <c r="F48" s="24">
        <v>169000</v>
      </c>
      <c r="G48" s="24">
        <v>1</v>
      </c>
      <c r="H48" s="25">
        <f t="shared" si="2"/>
        <v>169000</v>
      </c>
      <c r="I48" s="30"/>
      <c r="J48" s="31"/>
      <c r="K48" s="30"/>
      <c r="L48" s="31"/>
      <c r="M48" s="30"/>
      <c r="N48" s="31"/>
      <c r="O48" s="30"/>
      <c r="P48" s="31"/>
      <c r="Q48" s="26">
        <f t="shared" si="4"/>
        <v>1</v>
      </c>
      <c r="R48" s="26">
        <f t="shared" si="4"/>
        <v>169000</v>
      </c>
      <c r="S48" s="27" t="s">
        <v>526</v>
      </c>
      <c r="T48" s="27" t="s">
        <v>541</v>
      </c>
      <c r="U48" s="27" t="s">
        <v>521</v>
      </c>
      <c r="V48" s="28" t="s">
        <v>108</v>
      </c>
    </row>
    <row r="49" spans="1:22" s="29" customFormat="1" ht="58.5">
      <c r="A49" s="20">
        <v>40</v>
      </c>
      <c r="B49" s="21" t="s">
        <v>109</v>
      </c>
      <c r="C49" s="21" t="s">
        <v>105</v>
      </c>
      <c r="D49" s="22"/>
      <c r="E49" s="22" t="s">
        <v>60</v>
      </c>
      <c r="F49" s="24">
        <v>186000</v>
      </c>
      <c r="G49" s="24">
        <v>1</v>
      </c>
      <c r="H49" s="25">
        <f t="shared" si="2"/>
        <v>186000</v>
      </c>
      <c r="I49" s="30"/>
      <c r="J49" s="31"/>
      <c r="K49" s="30"/>
      <c r="L49" s="31"/>
      <c r="M49" s="30"/>
      <c r="N49" s="31"/>
      <c r="O49" s="30"/>
      <c r="P49" s="31"/>
      <c r="Q49" s="26">
        <f t="shared" si="4"/>
        <v>1</v>
      </c>
      <c r="R49" s="26">
        <f t="shared" si="4"/>
        <v>186000</v>
      </c>
      <c r="S49" s="27" t="s">
        <v>526</v>
      </c>
      <c r="T49" s="27" t="s">
        <v>542</v>
      </c>
      <c r="U49" s="27" t="s">
        <v>521</v>
      </c>
      <c r="V49" s="28" t="s">
        <v>110</v>
      </c>
    </row>
    <row r="50" spans="1:22" s="29" customFormat="1" ht="58.5">
      <c r="A50" s="20">
        <v>41</v>
      </c>
      <c r="B50" s="21" t="s">
        <v>111</v>
      </c>
      <c r="C50" s="21" t="s">
        <v>105</v>
      </c>
      <c r="D50" s="22"/>
      <c r="E50" s="22" t="s">
        <v>28</v>
      </c>
      <c r="F50" s="24">
        <v>11500</v>
      </c>
      <c r="G50" s="24">
        <v>1</v>
      </c>
      <c r="H50" s="25">
        <f t="shared" si="2"/>
        <v>11500</v>
      </c>
      <c r="I50" s="30"/>
      <c r="J50" s="31"/>
      <c r="K50" s="30"/>
      <c r="L50" s="31"/>
      <c r="M50" s="30"/>
      <c r="N50" s="31"/>
      <c r="O50" s="30"/>
      <c r="P50" s="31"/>
      <c r="Q50" s="26">
        <f t="shared" si="4"/>
        <v>1</v>
      </c>
      <c r="R50" s="26">
        <f t="shared" si="4"/>
        <v>11500</v>
      </c>
      <c r="S50" s="27" t="s">
        <v>526</v>
      </c>
      <c r="T50" s="27" t="s">
        <v>542</v>
      </c>
      <c r="U50" s="27" t="s">
        <v>521</v>
      </c>
      <c r="V50" s="28" t="s">
        <v>112</v>
      </c>
    </row>
    <row r="51" spans="1:22" s="29" customFormat="1" ht="58.5">
      <c r="A51" s="20">
        <v>42</v>
      </c>
      <c r="B51" s="21" t="s">
        <v>113</v>
      </c>
      <c r="C51" s="21" t="s">
        <v>105</v>
      </c>
      <c r="D51" s="22"/>
      <c r="E51" s="22" t="s">
        <v>60</v>
      </c>
      <c r="F51" s="24">
        <v>229900</v>
      </c>
      <c r="G51" s="24">
        <v>1</v>
      </c>
      <c r="H51" s="25">
        <f t="shared" si="2"/>
        <v>229900</v>
      </c>
      <c r="I51" s="30"/>
      <c r="J51" s="31"/>
      <c r="K51" s="30"/>
      <c r="L51" s="31"/>
      <c r="M51" s="30"/>
      <c r="N51" s="31"/>
      <c r="O51" s="30"/>
      <c r="P51" s="31"/>
      <c r="Q51" s="26">
        <f t="shared" si="4"/>
        <v>1</v>
      </c>
      <c r="R51" s="26">
        <f t="shared" si="4"/>
        <v>229900</v>
      </c>
      <c r="S51" s="27" t="s">
        <v>526</v>
      </c>
      <c r="T51" s="27" t="s">
        <v>542</v>
      </c>
      <c r="U51" s="27" t="s">
        <v>521</v>
      </c>
      <c r="V51" s="28" t="s">
        <v>114</v>
      </c>
    </row>
    <row r="52" spans="1:22" s="40" customFormat="1" ht="21" customHeight="1">
      <c r="A52" s="33" t="s">
        <v>523</v>
      </c>
      <c r="B52" s="34"/>
      <c r="C52" s="35"/>
      <c r="D52" s="35"/>
      <c r="E52" s="36"/>
      <c r="F52" s="37">
        <f>SUM(F53:F53)</f>
        <v>0</v>
      </c>
      <c r="G52" s="37">
        <f>SUM(G53:G54)</f>
        <v>0</v>
      </c>
      <c r="H52" s="37">
        <f t="shared" ref="H52:R52" si="5">SUM(H53:H53)</f>
        <v>0</v>
      </c>
      <c r="I52" s="117">
        <f t="shared" si="5"/>
        <v>0</v>
      </c>
      <c r="J52" s="117">
        <f t="shared" si="5"/>
        <v>0</v>
      </c>
      <c r="K52" s="117">
        <f t="shared" si="5"/>
        <v>0</v>
      </c>
      <c r="L52" s="117">
        <f t="shared" si="5"/>
        <v>0</v>
      </c>
      <c r="M52" s="117">
        <f t="shared" si="5"/>
        <v>0</v>
      </c>
      <c r="N52" s="117">
        <f t="shared" si="5"/>
        <v>0</v>
      </c>
      <c r="O52" s="117">
        <f t="shared" si="5"/>
        <v>0</v>
      </c>
      <c r="P52" s="117">
        <f t="shared" si="5"/>
        <v>0</v>
      </c>
      <c r="Q52" s="37">
        <f t="shared" si="5"/>
        <v>0</v>
      </c>
      <c r="R52" s="37">
        <f t="shared" si="5"/>
        <v>0</v>
      </c>
      <c r="S52" s="38"/>
      <c r="T52" s="38"/>
      <c r="U52" s="38"/>
      <c r="V52" s="39"/>
    </row>
    <row r="53" spans="1:22" s="41" customFormat="1">
      <c r="A53" s="66"/>
      <c r="B53" s="67"/>
      <c r="C53" s="68"/>
      <c r="D53" s="68"/>
      <c r="E53" s="69"/>
      <c r="F53" s="24"/>
      <c r="G53" s="24"/>
      <c r="H53" s="70"/>
      <c r="I53" s="30"/>
      <c r="J53" s="31"/>
      <c r="K53" s="30"/>
      <c r="L53" s="31"/>
      <c r="M53" s="30"/>
      <c r="N53" s="31"/>
      <c r="O53" s="30"/>
      <c r="P53" s="31"/>
      <c r="Q53" s="71"/>
      <c r="R53" s="71"/>
      <c r="S53" s="72"/>
      <c r="T53" s="72"/>
      <c r="U53" s="72"/>
      <c r="V53" s="28"/>
    </row>
    <row r="54" spans="1:22" s="41" customFormat="1" ht="21" customHeight="1">
      <c r="A54" s="59"/>
      <c r="B54" s="43"/>
      <c r="C54" s="44"/>
      <c r="D54" s="44"/>
      <c r="E54" s="45"/>
      <c r="F54" s="46"/>
      <c r="G54" s="46"/>
      <c r="H54" s="47"/>
      <c r="I54" s="104"/>
      <c r="J54" s="105"/>
      <c r="K54" s="104"/>
      <c r="L54" s="105"/>
      <c r="M54" s="104"/>
      <c r="N54" s="105"/>
      <c r="O54" s="104"/>
      <c r="P54" s="105"/>
      <c r="Q54" s="48"/>
      <c r="R54" s="48"/>
      <c r="S54" s="49"/>
      <c r="T54" s="49"/>
      <c r="U54" s="49"/>
      <c r="V54" s="50"/>
    </row>
    <row r="55" spans="1:22" s="83" customFormat="1">
      <c r="A55" s="75" t="s">
        <v>115</v>
      </c>
      <c r="B55" s="76"/>
      <c r="C55" s="76"/>
      <c r="D55" s="76"/>
      <c r="E55" s="77"/>
      <c r="F55" s="78"/>
      <c r="G55" s="78"/>
      <c r="H55" s="79"/>
      <c r="I55" s="118"/>
      <c r="J55" s="119"/>
      <c r="K55" s="120"/>
      <c r="L55" s="119"/>
      <c r="M55" s="118"/>
      <c r="N55" s="119"/>
      <c r="O55" s="118"/>
      <c r="P55" s="119"/>
      <c r="Q55" s="78"/>
      <c r="R55" s="79"/>
      <c r="S55" s="80" t="s">
        <v>530</v>
      </c>
      <c r="T55" s="81"/>
      <c r="U55" s="80" t="s">
        <v>531</v>
      </c>
      <c r="V55" s="82"/>
    </row>
    <row r="56" spans="1:22" s="83" customFormat="1" ht="21">
      <c r="A56" s="143" t="s">
        <v>532</v>
      </c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</row>
    <row r="57" spans="1:22" s="83" customFormat="1" ht="21">
      <c r="A57" s="84" t="s">
        <v>533</v>
      </c>
      <c r="B57" s="85"/>
      <c r="C57" s="85"/>
      <c r="D57" s="85"/>
      <c r="E57" s="86"/>
      <c r="F57" s="87"/>
      <c r="G57" s="87"/>
      <c r="H57" s="88"/>
      <c r="I57" s="121"/>
      <c r="J57" s="122"/>
      <c r="K57" s="123"/>
      <c r="L57" s="122"/>
      <c r="M57" s="121"/>
      <c r="N57" s="122"/>
      <c r="O57" s="121"/>
      <c r="P57" s="122"/>
      <c r="Q57" s="87"/>
      <c r="R57" s="88"/>
      <c r="S57" s="88"/>
      <c r="T57" s="88"/>
      <c r="U57" s="88"/>
      <c r="V57" s="88"/>
    </row>
    <row r="58" spans="1:22" s="83" customFormat="1" ht="21">
      <c r="A58" s="84" t="s">
        <v>534</v>
      </c>
      <c r="B58" s="85"/>
      <c r="C58" s="85"/>
      <c r="D58" s="85"/>
      <c r="E58" s="86"/>
      <c r="F58" s="87"/>
      <c r="G58" s="87"/>
      <c r="H58" s="88"/>
      <c r="I58" s="121"/>
      <c r="J58" s="122"/>
      <c r="K58" s="123"/>
      <c r="L58" s="122"/>
      <c r="M58" s="121"/>
      <c r="N58" s="122"/>
      <c r="O58" s="121"/>
      <c r="P58" s="122"/>
      <c r="Q58" s="87"/>
      <c r="R58" s="88"/>
      <c r="S58" s="88"/>
      <c r="T58" s="88"/>
      <c r="U58" s="88"/>
      <c r="V58" s="88"/>
    </row>
    <row r="59" spans="1:22" s="83" customFormat="1" ht="21">
      <c r="A59" s="89" t="s">
        <v>535</v>
      </c>
      <c r="B59" s="85"/>
      <c r="C59" s="85"/>
      <c r="D59" s="85"/>
      <c r="E59" s="86"/>
      <c r="F59" s="87"/>
      <c r="G59" s="87"/>
      <c r="H59" s="88"/>
      <c r="I59" s="121"/>
      <c r="J59" s="122"/>
      <c r="K59" s="123"/>
      <c r="L59" s="122"/>
      <c r="M59" s="121"/>
      <c r="N59" s="122"/>
      <c r="O59" s="121"/>
      <c r="P59" s="122"/>
      <c r="Q59" s="87"/>
      <c r="R59" s="88"/>
      <c r="S59" s="88"/>
      <c r="T59" s="88"/>
      <c r="U59" s="88"/>
      <c r="V59" s="88"/>
    </row>
    <row r="60" spans="1:22" s="83" customFormat="1" ht="21">
      <c r="A60" s="84" t="s">
        <v>536</v>
      </c>
      <c r="B60" s="85"/>
      <c r="C60" s="85"/>
      <c r="D60" s="85"/>
      <c r="E60" s="86"/>
      <c r="F60" s="87"/>
      <c r="G60" s="87"/>
      <c r="H60" s="88"/>
      <c r="I60" s="121"/>
      <c r="J60" s="122"/>
      <c r="K60" s="123"/>
      <c r="L60" s="122"/>
      <c r="M60" s="121"/>
      <c r="N60" s="122"/>
      <c r="O60" s="121"/>
      <c r="P60" s="122"/>
      <c r="Q60" s="87"/>
      <c r="R60" s="88"/>
      <c r="S60" s="88"/>
      <c r="T60" s="88"/>
      <c r="U60" s="88"/>
      <c r="V60" s="88"/>
    </row>
    <row r="61" spans="1:22" s="83" customFormat="1" ht="21">
      <c r="A61" s="84" t="s">
        <v>116</v>
      </c>
      <c r="B61" s="85"/>
      <c r="C61" s="85"/>
      <c r="D61" s="85"/>
      <c r="E61" s="86"/>
      <c r="F61" s="87"/>
      <c r="G61" s="87"/>
      <c r="H61" s="88"/>
      <c r="I61" s="121"/>
      <c r="J61" s="122"/>
      <c r="K61" s="123"/>
      <c r="L61" s="122"/>
      <c r="M61" s="121"/>
      <c r="N61" s="122"/>
      <c r="O61" s="121"/>
      <c r="P61" s="122"/>
      <c r="Q61" s="87"/>
      <c r="R61" s="88"/>
      <c r="S61" s="88"/>
      <c r="T61" s="88"/>
      <c r="U61" s="88"/>
      <c r="V61" s="88"/>
    </row>
    <row r="62" spans="1:22" s="83" customFormat="1" ht="21">
      <c r="A62" s="90"/>
      <c r="B62" s="90" t="s">
        <v>537</v>
      </c>
      <c r="C62" s="85"/>
      <c r="D62" s="85"/>
      <c r="E62" s="86"/>
      <c r="F62" s="87"/>
      <c r="G62" s="87"/>
      <c r="H62" s="88"/>
      <c r="I62" s="121"/>
      <c r="J62" s="122"/>
      <c r="K62" s="123"/>
      <c r="L62" s="122"/>
      <c r="M62" s="121"/>
      <c r="N62" s="122"/>
      <c r="O62" s="121"/>
      <c r="P62" s="122"/>
      <c r="Q62" s="87"/>
      <c r="R62" s="88"/>
      <c r="S62" s="88"/>
      <c r="T62" s="88"/>
      <c r="U62" s="88"/>
      <c r="V62" s="88"/>
    </row>
    <row r="63" spans="1:22" s="83" customFormat="1" ht="21">
      <c r="A63" s="91" t="s">
        <v>538</v>
      </c>
      <c r="B63" s="92"/>
      <c r="C63" s="93"/>
      <c r="D63" s="93"/>
      <c r="E63" s="93"/>
      <c r="F63" s="93"/>
      <c r="G63" s="93"/>
      <c r="H63" s="93"/>
      <c r="I63" s="124"/>
      <c r="J63" s="124"/>
      <c r="K63" s="124"/>
      <c r="L63" s="124"/>
      <c r="M63" s="124"/>
      <c r="N63" s="124"/>
      <c r="O63" s="124"/>
      <c r="P63" s="124"/>
      <c r="Q63" s="93"/>
      <c r="R63" s="93"/>
      <c r="S63" s="93"/>
      <c r="T63" s="93"/>
      <c r="U63" s="93"/>
      <c r="V63" s="93"/>
    </row>
    <row r="64" spans="1:22" s="83" customFormat="1" ht="21">
      <c r="A64" s="91"/>
      <c r="B64" s="91" t="s">
        <v>539</v>
      </c>
      <c r="C64" s="93"/>
      <c r="D64" s="93"/>
      <c r="E64" s="93"/>
      <c r="F64" s="93"/>
      <c r="G64" s="93"/>
      <c r="H64" s="93"/>
      <c r="I64" s="124"/>
      <c r="J64" s="124"/>
      <c r="K64" s="124"/>
      <c r="L64" s="124"/>
      <c r="M64" s="124"/>
      <c r="N64" s="124"/>
      <c r="O64" s="124"/>
      <c r="P64" s="124"/>
      <c r="Q64" s="93"/>
      <c r="R64" s="93"/>
      <c r="S64" s="93"/>
      <c r="T64" s="93"/>
      <c r="U64" s="93"/>
      <c r="V64" s="93"/>
    </row>
    <row r="65" spans="1:22" s="83" customFormat="1" ht="21">
      <c r="A65" s="91" t="s">
        <v>540</v>
      </c>
      <c r="B65" s="94"/>
      <c r="C65" s="94"/>
      <c r="D65" s="94"/>
      <c r="E65" s="94"/>
      <c r="F65" s="94"/>
      <c r="G65" s="94"/>
      <c r="H65" s="94"/>
      <c r="I65" s="125"/>
      <c r="J65" s="125"/>
      <c r="K65" s="125"/>
      <c r="L65" s="125"/>
      <c r="M65" s="125"/>
      <c r="N65" s="125"/>
      <c r="O65" s="118"/>
      <c r="P65" s="119"/>
      <c r="Q65" s="78"/>
      <c r="R65" s="79"/>
      <c r="S65" s="81"/>
      <c r="T65" s="81"/>
      <c r="U65" s="81"/>
      <c r="V65" s="82"/>
    </row>
    <row r="66" spans="1:22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</row>
    <row r="67" spans="1:22" ht="23.25" customHeight="1">
      <c r="A67" s="51"/>
    </row>
  </sheetData>
  <mergeCells count="20">
    <mergeCell ref="A1:V1"/>
    <mergeCell ref="A2:V2"/>
    <mergeCell ref="A4:A6"/>
    <mergeCell ref="B4:B6"/>
    <mergeCell ref="C4:C6"/>
    <mergeCell ref="D4:D6"/>
    <mergeCell ref="E4:R4"/>
    <mergeCell ref="S4:S6"/>
    <mergeCell ref="V4:V6"/>
    <mergeCell ref="G5:H5"/>
    <mergeCell ref="A56:V56"/>
    <mergeCell ref="A66:V66"/>
    <mergeCell ref="T4:T6"/>
    <mergeCell ref="U4:U6"/>
    <mergeCell ref="I5:J5"/>
    <mergeCell ref="K5:L5"/>
    <mergeCell ref="M5:N5"/>
    <mergeCell ref="O5:P5"/>
    <mergeCell ref="Q5:R5"/>
    <mergeCell ref="G7:R7"/>
  </mergeCells>
  <dataValidations count="1">
    <dataValidation type="list" allowBlank="1" showInputMessage="1" showErrorMessage="1" sqref="U56:U65">
      <formula1>$B$5:$B$7</formula1>
    </dataValidation>
  </dataValidations>
  <printOptions horizontalCentered="1"/>
  <pageMargins left="0.196850393700787" right="0.15748031496063" top="0.48" bottom="0.35433070866141703" header="0.15748031496063" footer="0.15748031496063"/>
  <pageSetup paperSize="9" scale="47" fitToHeight="0" orientation="landscape" r:id="rId1"/>
  <headerFooter alignWithMargins="0">
    <oddHeader xml:space="preserve">&amp;Rมมส.คร.(3)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499984740745262"/>
    <pageSetUpPr fitToPage="1"/>
  </sheetPr>
  <dimension ref="A1:X186"/>
  <sheetViews>
    <sheetView showGridLines="0" view="pageBreakPreview" zoomScale="60" zoomScaleNormal="90" workbookViewId="0">
      <pane ySplit="6" topLeftCell="A16" activePane="bottomLeft" state="frozen"/>
      <selection pane="bottomLeft" activeCell="M183" sqref="M183"/>
    </sheetView>
  </sheetViews>
  <sheetFormatPr defaultRowHeight="19.5"/>
  <cols>
    <col min="1" max="1" width="6" style="55" customWidth="1"/>
    <col min="2" max="2" width="39.625" style="52" customWidth="1"/>
    <col min="3" max="3" width="15.125" style="52" customWidth="1"/>
    <col min="4" max="4" width="9.25" style="52" customWidth="1"/>
    <col min="5" max="5" width="9.375" style="53" customWidth="1"/>
    <col min="6" max="6" width="14.375" style="54" customWidth="1"/>
    <col min="7" max="7" width="6.375" style="54" customWidth="1"/>
    <col min="8" max="8" width="12.875" style="52" bestFit="1" customWidth="1"/>
    <col min="9" max="9" width="7.125" style="106" customWidth="1"/>
    <col min="10" max="10" width="13.75" style="107" customWidth="1"/>
    <col min="11" max="11" width="5.875" style="108" customWidth="1"/>
    <col min="12" max="12" width="10.75" style="107" bestFit="1" customWidth="1"/>
    <col min="13" max="13" width="5.875" style="106" customWidth="1"/>
    <col min="14" max="14" width="11.5" style="107" customWidth="1"/>
    <col min="15" max="15" width="5.875" style="106" customWidth="1"/>
    <col min="16" max="16" width="12.25" style="107" bestFit="1" customWidth="1"/>
    <col min="17" max="17" width="5.875" style="54" customWidth="1"/>
    <col min="18" max="18" width="12.875" style="52" customWidth="1"/>
    <col min="19" max="19" width="13.375" style="55" customWidth="1"/>
    <col min="20" max="20" width="15" style="55" customWidth="1"/>
    <col min="21" max="21" width="14.375" style="55" customWidth="1"/>
    <col min="22" max="22" width="62.75" style="56" customWidth="1"/>
    <col min="23" max="23" width="18.75" style="1" customWidth="1"/>
    <col min="24" max="24" width="18.375" style="1" customWidth="1"/>
    <col min="25" max="258" width="9" style="1"/>
    <col min="259" max="259" width="6" style="1" customWidth="1"/>
    <col min="260" max="260" width="36.25" style="1" customWidth="1"/>
    <col min="261" max="262" width="9.25" style="1" customWidth="1"/>
    <col min="263" max="263" width="9.375" style="1" customWidth="1"/>
    <col min="264" max="264" width="10" style="1" customWidth="1"/>
    <col min="265" max="265" width="6.375" style="1" customWidth="1"/>
    <col min="266" max="266" width="10.875" style="1" bestFit="1" customWidth="1"/>
    <col min="267" max="267" width="5.875" style="1" customWidth="1"/>
    <col min="268" max="268" width="11.625" style="1" customWidth="1"/>
    <col min="269" max="269" width="5.875" style="1" customWidth="1"/>
    <col min="270" max="270" width="9.625" style="1" customWidth="1"/>
    <col min="271" max="271" width="5.875" style="1" customWidth="1"/>
    <col min="272" max="272" width="11.5" style="1" customWidth="1"/>
    <col min="273" max="273" width="5.875" style="1" customWidth="1"/>
    <col min="274" max="274" width="12.25" style="1" bestFit="1" customWidth="1"/>
    <col min="275" max="275" width="5.875" style="1" customWidth="1"/>
    <col min="276" max="276" width="10.625" style="1" customWidth="1"/>
    <col min="277" max="277" width="8" style="1" customWidth="1"/>
    <col min="278" max="278" width="34.5" style="1" customWidth="1"/>
    <col min="279" max="514" width="9" style="1"/>
    <col min="515" max="515" width="6" style="1" customWidth="1"/>
    <col min="516" max="516" width="36.25" style="1" customWidth="1"/>
    <col min="517" max="518" width="9.25" style="1" customWidth="1"/>
    <col min="519" max="519" width="9.375" style="1" customWidth="1"/>
    <col min="520" max="520" width="10" style="1" customWidth="1"/>
    <col min="521" max="521" width="6.375" style="1" customWidth="1"/>
    <col min="522" max="522" width="10.875" style="1" bestFit="1" customWidth="1"/>
    <col min="523" max="523" width="5.875" style="1" customWidth="1"/>
    <col min="524" max="524" width="11.625" style="1" customWidth="1"/>
    <col min="525" max="525" width="5.875" style="1" customWidth="1"/>
    <col min="526" max="526" width="9.625" style="1" customWidth="1"/>
    <col min="527" max="527" width="5.875" style="1" customWidth="1"/>
    <col min="528" max="528" width="11.5" style="1" customWidth="1"/>
    <col min="529" max="529" width="5.875" style="1" customWidth="1"/>
    <col min="530" max="530" width="12.25" style="1" bestFit="1" customWidth="1"/>
    <col min="531" max="531" width="5.875" style="1" customWidth="1"/>
    <col min="532" max="532" width="10.625" style="1" customWidth="1"/>
    <col min="533" max="533" width="8" style="1" customWidth="1"/>
    <col min="534" max="534" width="34.5" style="1" customWidth="1"/>
    <col min="535" max="770" width="9" style="1"/>
    <col min="771" max="771" width="6" style="1" customWidth="1"/>
    <col min="772" max="772" width="36.25" style="1" customWidth="1"/>
    <col min="773" max="774" width="9.25" style="1" customWidth="1"/>
    <col min="775" max="775" width="9.375" style="1" customWidth="1"/>
    <col min="776" max="776" width="10" style="1" customWidth="1"/>
    <col min="777" max="777" width="6.375" style="1" customWidth="1"/>
    <col min="778" max="778" width="10.875" style="1" bestFit="1" customWidth="1"/>
    <col min="779" max="779" width="5.875" style="1" customWidth="1"/>
    <col min="780" max="780" width="11.625" style="1" customWidth="1"/>
    <col min="781" max="781" width="5.875" style="1" customWidth="1"/>
    <col min="782" max="782" width="9.625" style="1" customWidth="1"/>
    <col min="783" max="783" width="5.875" style="1" customWidth="1"/>
    <col min="784" max="784" width="11.5" style="1" customWidth="1"/>
    <col min="785" max="785" width="5.875" style="1" customWidth="1"/>
    <col min="786" max="786" width="12.25" style="1" bestFit="1" customWidth="1"/>
    <col min="787" max="787" width="5.875" style="1" customWidth="1"/>
    <col min="788" max="788" width="10.625" style="1" customWidth="1"/>
    <col min="789" max="789" width="8" style="1" customWidth="1"/>
    <col min="790" max="790" width="34.5" style="1" customWidth="1"/>
    <col min="791" max="1026" width="9" style="1"/>
    <col min="1027" max="1027" width="6" style="1" customWidth="1"/>
    <col min="1028" max="1028" width="36.25" style="1" customWidth="1"/>
    <col min="1029" max="1030" width="9.25" style="1" customWidth="1"/>
    <col min="1031" max="1031" width="9.375" style="1" customWidth="1"/>
    <col min="1032" max="1032" width="10" style="1" customWidth="1"/>
    <col min="1033" max="1033" width="6.375" style="1" customWidth="1"/>
    <col min="1034" max="1034" width="10.875" style="1" bestFit="1" customWidth="1"/>
    <col min="1035" max="1035" width="5.875" style="1" customWidth="1"/>
    <col min="1036" max="1036" width="11.625" style="1" customWidth="1"/>
    <col min="1037" max="1037" width="5.875" style="1" customWidth="1"/>
    <col min="1038" max="1038" width="9.625" style="1" customWidth="1"/>
    <col min="1039" max="1039" width="5.875" style="1" customWidth="1"/>
    <col min="1040" max="1040" width="11.5" style="1" customWidth="1"/>
    <col min="1041" max="1041" width="5.875" style="1" customWidth="1"/>
    <col min="1042" max="1042" width="12.25" style="1" bestFit="1" customWidth="1"/>
    <col min="1043" max="1043" width="5.875" style="1" customWidth="1"/>
    <col min="1044" max="1044" width="10.625" style="1" customWidth="1"/>
    <col min="1045" max="1045" width="8" style="1" customWidth="1"/>
    <col min="1046" max="1046" width="34.5" style="1" customWidth="1"/>
    <col min="1047" max="1282" width="9" style="1"/>
    <col min="1283" max="1283" width="6" style="1" customWidth="1"/>
    <col min="1284" max="1284" width="36.25" style="1" customWidth="1"/>
    <col min="1285" max="1286" width="9.25" style="1" customWidth="1"/>
    <col min="1287" max="1287" width="9.375" style="1" customWidth="1"/>
    <col min="1288" max="1288" width="10" style="1" customWidth="1"/>
    <col min="1289" max="1289" width="6.375" style="1" customWidth="1"/>
    <col min="1290" max="1290" width="10.875" style="1" bestFit="1" customWidth="1"/>
    <col min="1291" max="1291" width="5.875" style="1" customWidth="1"/>
    <col min="1292" max="1292" width="11.625" style="1" customWidth="1"/>
    <col min="1293" max="1293" width="5.875" style="1" customWidth="1"/>
    <col min="1294" max="1294" width="9.625" style="1" customWidth="1"/>
    <col min="1295" max="1295" width="5.875" style="1" customWidth="1"/>
    <col min="1296" max="1296" width="11.5" style="1" customWidth="1"/>
    <col min="1297" max="1297" width="5.875" style="1" customWidth="1"/>
    <col min="1298" max="1298" width="12.25" style="1" bestFit="1" customWidth="1"/>
    <col min="1299" max="1299" width="5.875" style="1" customWidth="1"/>
    <col min="1300" max="1300" width="10.625" style="1" customWidth="1"/>
    <col min="1301" max="1301" width="8" style="1" customWidth="1"/>
    <col min="1302" max="1302" width="34.5" style="1" customWidth="1"/>
    <col min="1303" max="1538" width="9" style="1"/>
    <col min="1539" max="1539" width="6" style="1" customWidth="1"/>
    <col min="1540" max="1540" width="36.25" style="1" customWidth="1"/>
    <col min="1541" max="1542" width="9.25" style="1" customWidth="1"/>
    <col min="1543" max="1543" width="9.375" style="1" customWidth="1"/>
    <col min="1544" max="1544" width="10" style="1" customWidth="1"/>
    <col min="1545" max="1545" width="6.375" style="1" customWidth="1"/>
    <col min="1546" max="1546" width="10.875" style="1" bestFit="1" customWidth="1"/>
    <col min="1547" max="1547" width="5.875" style="1" customWidth="1"/>
    <col min="1548" max="1548" width="11.625" style="1" customWidth="1"/>
    <col min="1549" max="1549" width="5.875" style="1" customWidth="1"/>
    <col min="1550" max="1550" width="9.625" style="1" customWidth="1"/>
    <col min="1551" max="1551" width="5.875" style="1" customWidth="1"/>
    <col min="1552" max="1552" width="11.5" style="1" customWidth="1"/>
    <col min="1553" max="1553" width="5.875" style="1" customWidth="1"/>
    <col min="1554" max="1554" width="12.25" style="1" bestFit="1" customWidth="1"/>
    <col min="1555" max="1555" width="5.875" style="1" customWidth="1"/>
    <col min="1556" max="1556" width="10.625" style="1" customWidth="1"/>
    <col min="1557" max="1557" width="8" style="1" customWidth="1"/>
    <col min="1558" max="1558" width="34.5" style="1" customWidth="1"/>
    <col min="1559" max="1794" width="9" style="1"/>
    <col min="1795" max="1795" width="6" style="1" customWidth="1"/>
    <col min="1796" max="1796" width="36.25" style="1" customWidth="1"/>
    <col min="1797" max="1798" width="9.25" style="1" customWidth="1"/>
    <col min="1799" max="1799" width="9.375" style="1" customWidth="1"/>
    <col min="1800" max="1800" width="10" style="1" customWidth="1"/>
    <col min="1801" max="1801" width="6.375" style="1" customWidth="1"/>
    <col min="1802" max="1802" width="10.875" style="1" bestFit="1" customWidth="1"/>
    <col min="1803" max="1803" width="5.875" style="1" customWidth="1"/>
    <col min="1804" max="1804" width="11.625" style="1" customWidth="1"/>
    <col min="1805" max="1805" width="5.875" style="1" customWidth="1"/>
    <col min="1806" max="1806" width="9.625" style="1" customWidth="1"/>
    <col min="1807" max="1807" width="5.875" style="1" customWidth="1"/>
    <col min="1808" max="1808" width="11.5" style="1" customWidth="1"/>
    <col min="1809" max="1809" width="5.875" style="1" customWidth="1"/>
    <col min="1810" max="1810" width="12.25" style="1" bestFit="1" customWidth="1"/>
    <col min="1811" max="1811" width="5.875" style="1" customWidth="1"/>
    <col min="1812" max="1812" width="10.625" style="1" customWidth="1"/>
    <col min="1813" max="1813" width="8" style="1" customWidth="1"/>
    <col min="1814" max="1814" width="34.5" style="1" customWidth="1"/>
    <col min="1815" max="2050" width="9" style="1"/>
    <col min="2051" max="2051" width="6" style="1" customWidth="1"/>
    <col min="2052" max="2052" width="36.25" style="1" customWidth="1"/>
    <col min="2053" max="2054" width="9.25" style="1" customWidth="1"/>
    <col min="2055" max="2055" width="9.375" style="1" customWidth="1"/>
    <col min="2056" max="2056" width="10" style="1" customWidth="1"/>
    <col min="2057" max="2057" width="6.375" style="1" customWidth="1"/>
    <col min="2058" max="2058" width="10.875" style="1" bestFit="1" customWidth="1"/>
    <col min="2059" max="2059" width="5.875" style="1" customWidth="1"/>
    <col min="2060" max="2060" width="11.625" style="1" customWidth="1"/>
    <col min="2061" max="2061" width="5.875" style="1" customWidth="1"/>
    <col min="2062" max="2062" width="9.625" style="1" customWidth="1"/>
    <col min="2063" max="2063" width="5.875" style="1" customWidth="1"/>
    <col min="2064" max="2064" width="11.5" style="1" customWidth="1"/>
    <col min="2065" max="2065" width="5.875" style="1" customWidth="1"/>
    <col min="2066" max="2066" width="12.25" style="1" bestFit="1" customWidth="1"/>
    <col min="2067" max="2067" width="5.875" style="1" customWidth="1"/>
    <col min="2068" max="2068" width="10.625" style="1" customWidth="1"/>
    <col min="2069" max="2069" width="8" style="1" customWidth="1"/>
    <col min="2070" max="2070" width="34.5" style="1" customWidth="1"/>
    <col min="2071" max="2306" width="9" style="1"/>
    <col min="2307" max="2307" width="6" style="1" customWidth="1"/>
    <col min="2308" max="2308" width="36.25" style="1" customWidth="1"/>
    <col min="2309" max="2310" width="9.25" style="1" customWidth="1"/>
    <col min="2311" max="2311" width="9.375" style="1" customWidth="1"/>
    <col min="2312" max="2312" width="10" style="1" customWidth="1"/>
    <col min="2313" max="2313" width="6.375" style="1" customWidth="1"/>
    <col min="2314" max="2314" width="10.875" style="1" bestFit="1" customWidth="1"/>
    <col min="2315" max="2315" width="5.875" style="1" customWidth="1"/>
    <col min="2316" max="2316" width="11.625" style="1" customWidth="1"/>
    <col min="2317" max="2317" width="5.875" style="1" customWidth="1"/>
    <col min="2318" max="2318" width="9.625" style="1" customWidth="1"/>
    <col min="2319" max="2319" width="5.875" style="1" customWidth="1"/>
    <col min="2320" max="2320" width="11.5" style="1" customWidth="1"/>
    <col min="2321" max="2321" width="5.875" style="1" customWidth="1"/>
    <col min="2322" max="2322" width="12.25" style="1" bestFit="1" customWidth="1"/>
    <col min="2323" max="2323" width="5.875" style="1" customWidth="1"/>
    <col min="2324" max="2324" width="10.625" style="1" customWidth="1"/>
    <col min="2325" max="2325" width="8" style="1" customWidth="1"/>
    <col min="2326" max="2326" width="34.5" style="1" customWidth="1"/>
    <col min="2327" max="2562" width="9" style="1"/>
    <col min="2563" max="2563" width="6" style="1" customWidth="1"/>
    <col min="2564" max="2564" width="36.25" style="1" customWidth="1"/>
    <col min="2565" max="2566" width="9.25" style="1" customWidth="1"/>
    <col min="2567" max="2567" width="9.375" style="1" customWidth="1"/>
    <col min="2568" max="2568" width="10" style="1" customWidth="1"/>
    <col min="2569" max="2569" width="6.375" style="1" customWidth="1"/>
    <col min="2570" max="2570" width="10.875" style="1" bestFit="1" customWidth="1"/>
    <col min="2571" max="2571" width="5.875" style="1" customWidth="1"/>
    <col min="2572" max="2572" width="11.625" style="1" customWidth="1"/>
    <col min="2573" max="2573" width="5.875" style="1" customWidth="1"/>
    <col min="2574" max="2574" width="9.625" style="1" customWidth="1"/>
    <col min="2575" max="2575" width="5.875" style="1" customWidth="1"/>
    <col min="2576" max="2576" width="11.5" style="1" customWidth="1"/>
    <col min="2577" max="2577" width="5.875" style="1" customWidth="1"/>
    <col min="2578" max="2578" width="12.25" style="1" bestFit="1" customWidth="1"/>
    <col min="2579" max="2579" width="5.875" style="1" customWidth="1"/>
    <col min="2580" max="2580" width="10.625" style="1" customWidth="1"/>
    <col min="2581" max="2581" width="8" style="1" customWidth="1"/>
    <col min="2582" max="2582" width="34.5" style="1" customWidth="1"/>
    <col min="2583" max="2818" width="9" style="1"/>
    <col min="2819" max="2819" width="6" style="1" customWidth="1"/>
    <col min="2820" max="2820" width="36.25" style="1" customWidth="1"/>
    <col min="2821" max="2822" width="9.25" style="1" customWidth="1"/>
    <col min="2823" max="2823" width="9.375" style="1" customWidth="1"/>
    <col min="2824" max="2824" width="10" style="1" customWidth="1"/>
    <col min="2825" max="2825" width="6.375" style="1" customWidth="1"/>
    <col min="2826" max="2826" width="10.875" style="1" bestFit="1" customWidth="1"/>
    <col min="2827" max="2827" width="5.875" style="1" customWidth="1"/>
    <col min="2828" max="2828" width="11.625" style="1" customWidth="1"/>
    <col min="2829" max="2829" width="5.875" style="1" customWidth="1"/>
    <col min="2830" max="2830" width="9.625" style="1" customWidth="1"/>
    <col min="2831" max="2831" width="5.875" style="1" customWidth="1"/>
    <col min="2832" max="2832" width="11.5" style="1" customWidth="1"/>
    <col min="2833" max="2833" width="5.875" style="1" customWidth="1"/>
    <col min="2834" max="2834" width="12.25" style="1" bestFit="1" customWidth="1"/>
    <col min="2835" max="2835" width="5.875" style="1" customWidth="1"/>
    <col min="2836" max="2836" width="10.625" style="1" customWidth="1"/>
    <col min="2837" max="2837" width="8" style="1" customWidth="1"/>
    <col min="2838" max="2838" width="34.5" style="1" customWidth="1"/>
    <col min="2839" max="3074" width="9" style="1"/>
    <col min="3075" max="3075" width="6" style="1" customWidth="1"/>
    <col min="3076" max="3076" width="36.25" style="1" customWidth="1"/>
    <col min="3077" max="3078" width="9.25" style="1" customWidth="1"/>
    <col min="3079" max="3079" width="9.375" style="1" customWidth="1"/>
    <col min="3080" max="3080" width="10" style="1" customWidth="1"/>
    <col min="3081" max="3081" width="6.375" style="1" customWidth="1"/>
    <col min="3082" max="3082" width="10.875" style="1" bestFit="1" customWidth="1"/>
    <col min="3083" max="3083" width="5.875" style="1" customWidth="1"/>
    <col min="3084" max="3084" width="11.625" style="1" customWidth="1"/>
    <col min="3085" max="3085" width="5.875" style="1" customWidth="1"/>
    <col min="3086" max="3086" width="9.625" style="1" customWidth="1"/>
    <col min="3087" max="3087" width="5.875" style="1" customWidth="1"/>
    <col min="3088" max="3088" width="11.5" style="1" customWidth="1"/>
    <col min="3089" max="3089" width="5.875" style="1" customWidth="1"/>
    <col min="3090" max="3090" width="12.25" style="1" bestFit="1" customWidth="1"/>
    <col min="3091" max="3091" width="5.875" style="1" customWidth="1"/>
    <col min="3092" max="3092" width="10.625" style="1" customWidth="1"/>
    <col min="3093" max="3093" width="8" style="1" customWidth="1"/>
    <col min="3094" max="3094" width="34.5" style="1" customWidth="1"/>
    <col min="3095" max="3330" width="9" style="1"/>
    <col min="3331" max="3331" width="6" style="1" customWidth="1"/>
    <col min="3332" max="3332" width="36.25" style="1" customWidth="1"/>
    <col min="3333" max="3334" width="9.25" style="1" customWidth="1"/>
    <col min="3335" max="3335" width="9.375" style="1" customWidth="1"/>
    <col min="3336" max="3336" width="10" style="1" customWidth="1"/>
    <col min="3337" max="3337" width="6.375" style="1" customWidth="1"/>
    <col min="3338" max="3338" width="10.875" style="1" bestFit="1" customWidth="1"/>
    <col min="3339" max="3339" width="5.875" style="1" customWidth="1"/>
    <col min="3340" max="3340" width="11.625" style="1" customWidth="1"/>
    <col min="3341" max="3341" width="5.875" style="1" customWidth="1"/>
    <col min="3342" max="3342" width="9.625" style="1" customWidth="1"/>
    <col min="3343" max="3343" width="5.875" style="1" customWidth="1"/>
    <col min="3344" max="3344" width="11.5" style="1" customWidth="1"/>
    <col min="3345" max="3345" width="5.875" style="1" customWidth="1"/>
    <col min="3346" max="3346" width="12.25" style="1" bestFit="1" customWidth="1"/>
    <col min="3347" max="3347" width="5.875" style="1" customWidth="1"/>
    <col min="3348" max="3348" width="10.625" style="1" customWidth="1"/>
    <col min="3349" max="3349" width="8" style="1" customWidth="1"/>
    <col min="3350" max="3350" width="34.5" style="1" customWidth="1"/>
    <col min="3351" max="3586" width="9" style="1"/>
    <col min="3587" max="3587" width="6" style="1" customWidth="1"/>
    <col min="3588" max="3588" width="36.25" style="1" customWidth="1"/>
    <col min="3589" max="3590" width="9.25" style="1" customWidth="1"/>
    <col min="3591" max="3591" width="9.375" style="1" customWidth="1"/>
    <col min="3592" max="3592" width="10" style="1" customWidth="1"/>
    <col min="3593" max="3593" width="6.375" style="1" customWidth="1"/>
    <col min="3594" max="3594" width="10.875" style="1" bestFit="1" customWidth="1"/>
    <col min="3595" max="3595" width="5.875" style="1" customWidth="1"/>
    <col min="3596" max="3596" width="11.625" style="1" customWidth="1"/>
    <col min="3597" max="3597" width="5.875" style="1" customWidth="1"/>
    <col min="3598" max="3598" width="9.625" style="1" customWidth="1"/>
    <col min="3599" max="3599" width="5.875" style="1" customWidth="1"/>
    <col min="3600" max="3600" width="11.5" style="1" customWidth="1"/>
    <col min="3601" max="3601" width="5.875" style="1" customWidth="1"/>
    <col min="3602" max="3602" width="12.25" style="1" bestFit="1" customWidth="1"/>
    <col min="3603" max="3603" width="5.875" style="1" customWidth="1"/>
    <col min="3604" max="3604" width="10.625" style="1" customWidth="1"/>
    <col min="3605" max="3605" width="8" style="1" customWidth="1"/>
    <col min="3606" max="3606" width="34.5" style="1" customWidth="1"/>
    <col min="3607" max="3842" width="9" style="1"/>
    <col min="3843" max="3843" width="6" style="1" customWidth="1"/>
    <col min="3844" max="3844" width="36.25" style="1" customWidth="1"/>
    <col min="3845" max="3846" width="9.25" style="1" customWidth="1"/>
    <col min="3847" max="3847" width="9.375" style="1" customWidth="1"/>
    <col min="3848" max="3848" width="10" style="1" customWidth="1"/>
    <col min="3849" max="3849" width="6.375" style="1" customWidth="1"/>
    <col min="3850" max="3850" width="10.875" style="1" bestFit="1" customWidth="1"/>
    <col min="3851" max="3851" width="5.875" style="1" customWidth="1"/>
    <col min="3852" max="3852" width="11.625" style="1" customWidth="1"/>
    <col min="3853" max="3853" width="5.875" style="1" customWidth="1"/>
    <col min="3854" max="3854" width="9.625" style="1" customWidth="1"/>
    <col min="3855" max="3855" width="5.875" style="1" customWidth="1"/>
    <col min="3856" max="3856" width="11.5" style="1" customWidth="1"/>
    <col min="3857" max="3857" width="5.875" style="1" customWidth="1"/>
    <col min="3858" max="3858" width="12.25" style="1" bestFit="1" customWidth="1"/>
    <col min="3859" max="3859" width="5.875" style="1" customWidth="1"/>
    <col min="3860" max="3860" width="10.625" style="1" customWidth="1"/>
    <col min="3861" max="3861" width="8" style="1" customWidth="1"/>
    <col min="3862" max="3862" width="34.5" style="1" customWidth="1"/>
    <col min="3863" max="4098" width="9" style="1"/>
    <col min="4099" max="4099" width="6" style="1" customWidth="1"/>
    <col min="4100" max="4100" width="36.25" style="1" customWidth="1"/>
    <col min="4101" max="4102" width="9.25" style="1" customWidth="1"/>
    <col min="4103" max="4103" width="9.375" style="1" customWidth="1"/>
    <col min="4104" max="4104" width="10" style="1" customWidth="1"/>
    <col min="4105" max="4105" width="6.375" style="1" customWidth="1"/>
    <col min="4106" max="4106" width="10.875" style="1" bestFit="1" customWidth="1"/>
    <col min="4107" max="4107" width="5.875" style="1" customWidth="1"/>
    <col min="4108" max="4108" width="11.625" style="1" customWidth="1"/>
    <col min="4109" max="4109" width="5.875" style="1" customWidth="1"/>
    <col min="4110" max="4110" width="9.625" style="1" customWidth="1"/>
    <col min="4111" max="4111" width="5.875" style="1" customWidth="1"/>
    <col min="4112" max="4112" width="11.5" style="1" customWidth="1"/>
    <col min="4113" max="4113" width="5.875" style="1" customWidth="1"/>
    <col min="4114" max="4114" width="12.25" style="1" bestFit="1" customWidth="1"/>
    <col min="4115" max="4115" width="5.875" style="1" customWidth="1"/>
    <col min="4116" max="4116" width="10.625" style="1" customWidth="1"/>
    <col min="4117" max="4117" width="8" style="1" customWidth="1"/>
    <col min="4118" max="4118" width="34.5" style="1" customWidth="1"/>
    <col min="4119" max="4354" width="9" style="1"/>
    <col min="4355" max="4355" width="6" style="1" customWidth="1"/>
    <col min="4356" max="4356" width="36.25" style="1" customWidth="1"/>
    <col min="4357" max="4358" width="9.25" style="1" customWidth="1"/>
    <col min="4359" max="4359" width="9.375" style="1" customWidth="1"/>
    <col min="4360" max="4360" width="10" style="1" customWidth="1"/>
    <col min="4361" max="4361" width="6.375" style="1" customWidth="1"/>
    <col min="4362" max="4362" width="10.875" style="1" bestFit="1" customWidth="1"/>
    <col min="4363" max="4363" width="5.875" style="1" customWidth="1"/>
    <col min="4364" max="4364" width="11.625" style="1" customWidth="1"/>
    <col min="4365" max="4365" width="5.875" style="1" customWidth="1"/>
    <col min="4366" max="4366" width="9.625" style="1" customWidth="1"/>
    <col min="4367" max="4367" width="5.875" style="1" customWidth="1"/>
    <col min="4368" max="4368" width="11.5" style="1" customWidth="1"/>
    <col min="4369" max="4369" width="5.875" style="1" customWidth="1"/>
    <col min="4370" max="4370" width="12.25" style="1" bestFit="1" customWidth="1"/>
    <col min="4371" max="4371" width="5.875" style="1" customWidth="1"/>
    <col min="4372" max="4372" width="10.625" style="1" customWidth="1"/>
    <col min="4373" max="4373" width="8" style="1" customWidth="1"/>
    <col min="4374" max="4374" width="34.5" style="1" customWidth="1"/>
    <col min="4375" max="4610" width="9" style="1"/>
    <col min="4611" max="4611" width="6" style="1" customWidth="1"/>
    <col min="4612" max="4612" width="36.25" style="1" customWidth="1"/>
    <col min="4613" max="4614" width="9.25" style="1" customWidth="1"/>
    <col min="4615" max="4615" width="9.375" style="1" customWidth="1"/>
    <col min="4616" max="4616" width="10" style="1" customWidth="1"/>
    <col min="4617" max="4617" width="6.375" style="1" customWidth="1"/>
    <col min="4618" max="4618" width="10.875" style="1" bestFit="1" customWidth="1"/>
    <col min="4619" max="4619" width="5.875" style="1" customWidth="1"/>
    <col min="4620" max="4620" width="11.625" style="1" customWidth="1"/>
    <col min="4621" max="4621" width="5.875" style="1" customWidth="1"/>
    <col min="4622" max="4622" width="9.625" style="1" customWidth="1"/>
    <col min="4623" max="4623" width="5.875" style="1" customWidth="1"/>
    <col min="4624" max="4624" width="11.5" style="1" customWidth="1"/>
    <col min="4625" max="4625" width="5.875" style="1" customWidth="1"/>
    <col min="4626" max="4626" width="12.25" style="1" bestFit="1" customWidth="1"/>
    <col min="4627" max="4627" width="5.875" style="1" customWidth="1"/>
    <col min="4628" max="4628" width="10.625" style="1" customWidth="1"/>
    <col min="4629" max="4629" width="8" style="1" customWidth="1"/>
    <col min="4630" max="4630" width="34.5" style="1" customWidth="1"/>
    <col min="4631" max="4866" width="9" style="1"/>
    <col min="4867" max="4867" width="6" style="1" customWidth="1"/>
    <col min="4868" max="4868" width="36.25" style="1" customWidth="1"/>
    <col min="4869" max="4870" width="9.25" style="1" customWidth="1"/>
    <col min="4871" max="4871" width="9.375" style="1" customWidth="1"/>
    <col min="4872" max="4872" width="10" style="1" customWidth="1"/>
    <col min="4873" max="4873" width="6.375" style="1" customWidth="1"/>
    <col min="4874" max="4874" width="10.875" style="1" bestFit="1" customWidth="1"/>
    <col min="4875" max="4875" width="5.875" style="1" customWidth="1"/>
    <col min="4876" max="4876" width="11.625" style="1" customWidth="1"/>
    <col min="4877" max="4877" width="5.875" style="1" customWidth="1"/>
    <col min="4878" max="4878" width="9.625" style="1" customWidth="1"/>
    <col min="4879" max="4879" width="5.875" style="1" customWidth="1"/>
    <col min="4880" max="4880" width="11.5" style="1" customWidth="1"/>
    <col min="4881" max="4881" width="5.875" style="1" customWidth="1"/>
    <col min="4882" max="4882" width="12.25" style="1" bestFit="1" customWidth="1"/>
    <col min="4883" max="4883" width="5.875" style="1" customWidth="1"/>
    <col min="4884" max="4884" width="10.625" style="1" customWidth="1"/>
    <col min="4885" max="4885" width="8" style="1" customWidth="1"/>
    <col min="4886" max="4886" width="34.5" style="1" customWidth="1"/>
    <col min="4887" max="5122" width="9" style="1"/>
    <col min="5123" max="5123" width="6" style="1" customWidth="1"/>
    <col min="5124" max="5124" width="36.25" style="1" customWidth="1"/>
    <col min="5125" max="5126" width="9.25" style="1" customWidth="1"/>
    <col min="5127" max="5127" width="9.375" style="1" customWidth="1"/>
    <col min="5128" max="5128" width="10" style="1" customWidth="1"/>
    <col min="5129" max="5129" width="6.375" style="1" customWidth="1"/>
    <col min="5130" max="5130" width="10.875" style="1" bestFit="1" customWidth="1"/>
    <col min="5131" max="5131" width="5.875" style="1" customWidth="1"/>
    <col min="5132" max="5132" width="11.625" style="1" customWidth="1"/>
    <col min="5133" max="5133" width="5.875" style="1" customWidth="1"/>
    <col min="5134" max="5134" width="9.625" style="1" customWidth="1"/>
    <col min="5135" max="5135" width="5.875" style="1" customWidth="1"/>
    <col min="5136" max="5136" width="11.5" style="1" customWidth="1"/>
    <col min="5137" max="5137" width="5.875" style="1" customWidth="1"/>
    <col min="5138" max="5138" width="12.25" style="1" bestFit="1" customWidth="1"/>
    <col min="5139" max="5139" width="5.875" style="1" customWidth="1"/>
    <col min="5140" max="5140" width="10.625" style="1" customWidth="1"/>
    <col min="5141" max="5141" width="8" style="1" customWidth="1"/>
    <col min="5142" max="5142" width="34.5" style="1" customWidth="1"/>
    <col min="5143" max="5378" width="9" style="1"/>
    <col min="5379" max="5379" width="6" style="1" customWidth="1"/>
    <col min="5380" max="5380" width="36.25" style="1" customWidth="1"/>
    <col min="5381" max="5382" width="9.25" style="1" customWidth="1"/>
    <col min="5383" max="5383" width="9.375" style="1" customWidth="1"/>
    <col min="5384" max="5384" width="10" style="1" customWidth="1"/>
    <col min="5385" max="5385" width="6.375" style="1" customWidth="1"/>
    <col min="5386" max="5386" width="10.875" style="1" bestFit="1" customWidth="1"/>
    <col min="5387" max="5387" width="5.875" style="1" customWidth="1"/>
    <col min="5388" max="5388" width="11.625" style="1" customWidth="1"/>
    <col min="5389" max="5389" width="5.875" style="1" customWidth="1"/>
    <col min="5390" max="5390" width="9.625" style="1" customWidth="1"/>
    <col min="5391" max="5391" width="5.875" style="1" customWidth="1"/>
    <col min="5392" max="5392" width="11.5" style="1" customWidth="1"/>
    <col min="5393" max="5393" width="5.875" style="1" customWidth="1"/>
    <col min="5394" max="5394" width="12.25" style="1" bestFit="1" customWidth="1"/>
    <col min="5395" max="5395" width="5.875" style="1" customWidth="1"/>
    <col min="5396" max="5396" width="10.625" style="1" customWidth="1"/>
    <col min="5397" max="5397" width="8" style="1" customWidth="1"/>
    <col min="5398" max="5398" width="34.5" style="1" customWidth="1"/>
    <col min="5399" max="5634" width="9" style="1"/>
    <col min="5635" max="5635" width="6" style="1" customWidth="1"/>
    <col min="5636" max="5636" width="36.25" style="1" customWidth="1"/>
    <col min="5637" max="5638" width="9.25" style="1" customWidth="1"/>
    <col min="5639" max="5639" width="9.375" style="1" customWidth="1"/>
    <col min="5640" max="5640" width="10" style="1" customWidth="1"/>
    <col min="5641" max="5641" width="6.375" style="1" customWidth="1"/>
    <col min="5642" max="5642" width="10.875" style="1" bestFit="1" customWidth="1"/>
    <col min="5643" max="5643" width="5.875" style="1" customWidth="1"/>
    <col min="5644" max="5644" width="11.625" style="1" customWidth="1"/>
    <col min="5645" max="5645" width="5.875" style="1" customWidth="1"/>
    <col min="5646" max="5646" width="9.625" style="1" customWidth="1"/>
    <col min="5647" max="5647" width="5.875" style="1" customWidth="1"/>
    <col min="5648" max="5648" width="11.5" style="1" customWidth="1"/>
    <col min="5649" max="5649" width="5.875" style="1" customWidth="1"/>
    <col min="5650" max="5650" width="12.25" style="1" bestFit="1" customWidth="1"/>
    <col min="5651" max="5651" width="5.875" style="1" customWidth="1"/>
    <col min="5652" max="5652" width="10.625" style="1" customWidth="1"/>
    <col min="5653" max="5653" width="8" style="1" customWidth="1"/>
    <col min="5654" max="5654" width="34.5" style="1" customWidth="1"/>
    <col min="5655" max="5890" width="9" style="1"/>
    <col min="5891" max="5891" width="6" style="1" customWidth="1"/>
    <col min="5892" max="5892" width="36.25" style="1" customWidth="1"/>
    <col min="5893" max="5894" width="9.25" style="1" customWidth="1"/>
    <col min="5895" max="5895" width="9.375" style="1" customWidth="1"/>
    <col min="5896" max="5896" width="10" style="1" customWidth="1"/>
    <col min="5897" max="5897" width="6.375" style="1" customWidth="1"/>
    <col min="5898" max="5898" width="10.875" style="1" bestFit="1" customWidth="1"/>
    <col min="5899" max="5899" width="5.875" style="1" customWidth="1"/>
    <col min="5900" max="5900" width="11.625" style="1" customWidth="1"/>
    <col min="5901" max="5901" width="5.875" style="1" customWidth="1"/>
    <col min="5902" max="5902" width="9.625" style="1" customWidth="1"/>
    <col min="5903" max="5903" width="5.875" style="1" customWidth="1"/>
    <col min="5904" max="5904" width="11.5" style="1" customWidth="1"/>
    <col min="5905" max="5905" width="5.875" style="1" customWidth="1"/>
    <col min="5906" max="5906" width="12.25" style="1" bestFit="1" customWidth="1"/>
    <col min="5907" max="5907" width="5.875" style="1" customWidth="1"/>
    <col min="5908" max="5908" width="10.625" style="1" customWidth="1"/>
    <col min="5909" max="5909" width="8" style="1" customWidth="1"/>
    <col min="5910" max="5910" width="34.5" style="1" customWidth="1"/>
    <col min="5911" max="6146" width="9" style="1"/>
    <col min="6147" max="6147" width="6" style="1" customWidth="1"/>
    <col min="6148" max="6148" width="36.25" style="1" customWidth="1"/>
    <col min="6149" max="6150" width="9.25" style="1" customWidth="1"/>
    <col min="6151" max="6151" width="9.375" style="1" customWidth="1"/>
    <col min="6152" max="6152" width="10" style="1" customWidth="1"/>
    <col min="6153" max="6153" width="6.375" style="1" customWidth="1"/>
    <col min="6154" max="6154" width="10.875" style="1" bestFit="1" customWidth="1"/>
    <col min="6155" max="6155" width="5.875" style="1" customWidth="1"/>
    <col min="6156" max="6156" width="11.625" style="1" customWidth="1"/>
    <col min="6157" max="6157" width="5.875" style="1" customWidth="1"/>
    <col min="6158" max="6158" width="9.625" style="1" customWidth="1"/>
    <col min="6159" max="6159" width="5.875" style="1" customWidth="1"/>
    <col min="6160" max="6160" width="11.5" style="1" customWidth="1"/>
    <col min="6161" max="6161" width="5.875" style="1" customWidth="1"/>
    <col min="6162" max="6162" width="12.25" style="1" bestFit="1" customWidth="1"/>
    <col min="6163" max="6163" width="5.875" style="1" customWidth="1"/>
    <col min="6164" max="6164" width="10.625" style="1" customWidth="1"/>
    <col min="6165" max="6165" width="8" style="1" customWidth="1"/>
    <col min="6166" max="6166" width="34.5" style="1" customWidth="1"/>
    <col min="6167" max="6402" width="9" style="1"/>
    <col min="6403" max="6403" width="6" style="1" customWidth="1"/>
    <col min="6404" max="6404" width="36.25" style="1" customWidth="1"/>
    <col min="6405" max="6406" width="9.25" style="1" customWidth="1"/>
    <col min="6407" max="6407" width="9.375" style="1" customWidth="1"/>
    <col min="6408" max="6408" width="10" style="1" customWidth="1"/>
    <col min="6409" max="6409" width="6.375" style="1" customWidth="1"/>
    <col min="6410" max="6410" width="10.875" style="1" bestFit="1" customWidth="1"/>
    <col min="6411" max="6411" width="5.875" style="1" customWidth="1"/>
    <col min="6412" max="6412" width="11.625" style="1" customWidth="1"/>
    <col min="6413" max="6413" width="5.875" style="1" customWidth="1"/>
    <col min="6414" max="6414" width="9.625" style="1" customWidth="1"/>
    <col min="6415" max="6415" width="5.875" style="1" customWidth="1"/>
    <col min="6416" max="6416" width="11.5" style="1" customWidth="1"/>
    <col min="6417" max="6417" width="5.875" style="1" customWidth="1"/>
    <col min="6418" max="6418" width="12.25" style="1" bestFit="1" customWidth="1"/>
    <col min="6419" max="6419" width="5.875" style="1" customWidth="1"/>
    <col min="6420" max="6420" width="10.625" style="1" customWidth="1"/>
    <col min="6421" max="6421" width="8" style="1" customWidth="1"/>
    <col min="6422" max="6422" width="34.5" style="1" customWidth="1"/>
    <col min="6423" max="6658" width="9" style="1"/>
    <col min="6659" max="6659" width="6" style="1" customWidth="1"/>
    <col min="6660" max="6660" width="36.25" style="1" customWidth="1"/>
    <col min="6661" max="6662" width="9.25" style="1" customWidth="1"/>
    <col min="6663" max="6663" width="9.375" style="1" customWidth="1"/>
    <col min="6664" max="6664" width="10" style="1" customWidth="1"/>
    <col min="6665" max="6665" width="6.375" style="1" customWidth="1"/>
    <col min="6666" max="6666" width="10.875" style="1" bestFit="1" customWidth="1"/>
    <col min="6667" max="6667" width="5.875" style="1" customWidth="1"/>
    <col min="6668" max="6668" width="11.625" style="1" customWidth="1"/>
    <col min="6669" max="6669" width="5.875" style="1" customWidth="1"/>
    <col min="6670" max="6670" width="9.625" style="1" customWidth="1"/>
    <col min="6671" max="6671" width="5.875" style="1" customWidth="1"/>
    <col min="6672" max="6672" width="11.5" style="1" customWidth="1"/>
    <col min="6673" max="6673" width="5.875" style="1" customWidth="1"/>
    <col min="6674" max="6674" width="12.25" style="1" bestFit="1" customWidth="1"/>
    <col min="6675" max="6675" width="5.875" style="1" customWidth="1"/>
    <col min="6676" max="6676" width="10.625" style="1" customWidth="1"/>
    <col min="6677" max="6677" width="8" style="1" customWidth="1"/>
    <col min="6678" max="6678" width="34.5" style="1" customWidth="1"/>
    <col min="6679" max="6914" width="9" style="1"/>
    <col min="6915" max="6915" width="6" style="1" customWidth="1"/>
    <col min="6916" max="6916" width="36.25" style="1" customWidth="1"/>
    <col min="6917" max="6918" width="9.25" style="1" customWidth="1"/>
    <col min="6919" max="6919" width="9.375" style="1" customWidth="1"/>
    <col min="6920" max="6920" width="10" style="1" customWidth="1"/>
    <col min="6921" max="6921" width="6.375" style="1" customWidth="1"/>
    <col min="6922" max="6922" width="10.875" style="1" bestFit="1" customWidth="1"/>
    <col min="6923" max="6923" width="5.875" style="1" customWidth="1"/>
    <col min="6924" max="6924" width="11.625" style="1" customWidth="1"/>
    <col min="6925" max="6925" width="5.875" style="1" customWidth="1"/>
    <col min="6926" max="6926" width="9.625" style="1" customWidth="1"/>
    <col min="6927" max="6927" width="5.875" style="1" customWidth="1"/>
    <col min="6928" max="6928" width="11.5" style="1" customWidth="1"/>
    <col min="6929" max="6929" width="5.875" style="1" customWidth="1"/>
    <col min="6930" max="6930" width="12.25" style="1" bestFit="1" customWidth="1"/>
    <col min="6931" max="6931" width="5.875" style="1" customWidth="1"/>
    <col min="6932" max="6932" width="10.625" style="1" customWidth="1"/>
    <col min="6933" max="6933" width="8" style="1" customWidth="1"/>
    <col min="6934" max="6934" width="34.5" style="1" customWidth="1"/>
    <col min="6935" max="7170" width="9" style="1"/>
    <col min="7171" max="7171" width="6" style="1" customWidth="1"/>
    <col min="7172" max="7172" width="36.25" style="1" customWidth="1"/>
    <col min="7173" max="7174" width="9.25" style="1" customWidth="1"/>
    <col min="7175" max="7175" width="9.375" style="1" customWidth="1"/>
    <col min="7176" max="7176" width="10" style="1" customWidth="1"/>
    <col min="7177" max="7177" width="6.375" style="1" customWidth="1"/>
    <col min="7178" max="7178" width="10.875" style="1" bestFit="1" customWidth="1"/>
    <col min="7179" max="7179" width="5.875" style="1" customWidth="1"/>
    <col min="7180" max="7180" width="11.625" style="1" customWidth="1"/>
    <col min="7181" max="7181" width="5.875" style="1" customWidth="1"/>
    <col min="7182" max="7182" width="9.625" style="1" customWidth="1"/>
    <col min="7183" max="7183" width="5.875" style="1" customWidth="1"/>
    <col min="7184" max="7184" width="11.5" style="1" customWidth="1"/>
    <col min="7185" max="7185" width="5.875" style="1" customWidth="1"/>
    <col min="7186" max="7186" width="12.25" style="1" bestFit="1" customWidth="1"/>
    <col min="7187" max="7187" width="5.875" style="1" customWidth="1"/>
    <col min="7188" max="7188" width="10.625" style="1" customWidth="1"/>
    <col min="7189" max="7189" width="8" style="1" customWidth="1"/>
    <col min="7190" max="7190" width="34.5" style="1" customWidth="1"/>
    <col min="7191" max="7426" width="9" style="1"/>
    <col min="7427" max="7427" width="6" style="1" customWidth="1"/>
    <col min="7428" max="7428" width="36.25" style="1" customWidth="1"/>
    <col min="7429" max="7430" width="9.25" style="1" customWidth="1"/>
    <col min="7431" max="7431" width="9.375" style="1" customWidth="1"/>
    <col min="7432" max="7432" width="10" style="1" customWidth="1"/>
    <col min="7433" max="7433" width="6.375" style="1" customWidth="1"/>
    <col min="7434" max="7434" width="10.875" style="1" bestFit="1" customWidth="1"/>
    <col min="7435" max="7435" width="5.875" style="1" customWidth="1"/>
    <col min="7436" max="7436" width="11.625" style="1" customWidth="1"/>
    <col min="7437" max="7437" width="5.875" style="1" customWidth="1"/>
    <col min="7438" max="7438" width="9.625" style="1" customWidth="1"/>
    <col min="7439" max="7439" width="5.875" style="1" customWidth="1"/>
    <col min="7440" max="7440" width="11.5" style="1" customWidth="1"/>
    <col min="7441" max="7441" width="5.875" style="1" customWidth="1"/>
    <col min="7442" max="7442" width="12.25" style="1" bestFit="1" customWidth="1"/>
    <col min="7443" max="7443" width="5.875" style="1" customWidth="1"/>
    <col min="7444" max="7444" width="10.625" style="1" customWidth="1"/>
    <col min="7445" max="7445" width="8" style="1" customWidth="1"/>
    <col min="7446" max="7446" width="34.5" style="1" customWidth="1"/>
    <col min="7447" max="7682" width="9" style="1"/>
    <col min="7683" max="7683" width="6" style="1" customWidth="1"/>
    <col min="7684" max="7684" width="36.25" style="1" customWidth="1"/>
    <col min="7685" max="7686" width="9.25" style="1" customWidth="1"/>
    <col min="7687" max="7687" width="9.375" style="1" customWidth="1"/>
    <col min="7688" max="7688" width="10" style="1" customWidth="1"/>
    <col min="7689" max="7689" width="6.375" style="1" customWidth="1"/>
    <col min="7690" max="7690" width="10.875" style="1" bestFit="1" customWidth="1"/>
    <col min="7691" max="7691" width="5.875" style="1" customWidth="1"/>
    <col min="7692" max="7692" width="11.625" style="1" customWidth="1"/>
    <col min="7693" max="7693" width="5.875" style="1" customWidth="1"/>
    <col min="7694" max="7694" width="9.625" style="1" customWidth="1"/>
    <col min="7695" max="7695" width="5.875" style="1" customWidth="1"/>
    <col min="7696" max="7696" width="11.5" style="1" customWidth="1"/>
    <col min="7697" max="7697" width="5.875" style="1" customWidth="1"/>
    <col min="7698" max="7698" width="12.25" style="1" bestFit="1" customWidth="1"/>
    <col min="7699" max="7699" width="5.875" style="1" customWidth="1"/>
    <col min="7700" max="7700" width="10.625" style="1" customWidth="1"/>
    <col min="7701" max="7701" width="8" style="1" customWidth="1"/>
    <col min="7702" max="7702" width="34.5" style="1" customWidth="1"/>
    <col min="7703" max="7938" width="9" style="1"/>
    <col min="7939" max="7939" width="6" style="1" customWidth="1"/>
    <col min="7940" max="7940" width="36.25" style="1" customWidth="1"/>
    <col min="7941" max="7942" width="9.25" style="1" customWidth="1"/>
    <col min="7943" max="7943" width="9.375" style="1" customWidth="1"/>
    <col min="7944" max="7944" width="10" style="1" customWidth="1"/>
    <col min="7945" max="7945" width="6.375" style="1" customWidth="1"/>
    <col min="7946" max="7946" width="10.875" style="1" bestFit="1" customWidth="1"/>
    <col min="7947" max="7947" width="5.875" style="1" customWidth="1"/>
    <col min="7948" max="7948" width="11.625" style="1" customWidth="1"/>
    <col min="7949" max="7949" width="5.875" style="1" customWidth="1"/>
    <col min="7950" max="7950" width="9.625" style="1" customWidth="1"/>
    <col min="7951" max="7951" width="5.875" style="1" customWidth="1"/>
    <col min="7952" max="7952" width="11.5" style="1" customWidth="1"/>
    <col min="7953" max="7953" width="5.875" style="1" customWidth="1"/>
    <col min="7954" max="7954" width="12.25" style="1" bestFit="1" customWidth="1"/>
    <col min="7955" max="7955" width="5.875" style="1" customWidth="1"/>
    <col min="7956" max="7956" width="10.625" style="1" customWidth="1"/>
    <col min="7957" max="7957" width="8" style="1" customWidth="1"/>
    <col min="7958" max="7958" width="34.5" style="1" customWidth="1"/>
    <col min="7959" max="8194" width="9" style="1"/>
    <col min="8195" max="8195" width="6" style="1" customWidth="1"/>
    <col min="8196" max="8196" width="36.25" style="1" customWidth="1"/>
    <col min="8197" max="8198" width="9.25" style="1" customWidth="1"/>
    <col min="8199" max="8199" width="9.375" style="1" customWidth="1"/>
    <col min="8200" max="8200" width="10" style="1" customWidth="1"/>
    <col min="8201" max="8201" width="6.375" style="1" customWidth="1"/>
    <col min="8202" max="8202" width="10.875" style="1" bestFit="1" customWidth="1"/>
    <col min="8203" max="8203" width="5.875" style="1" customWidth="1"/>
    <col min="8204" max="8204" width="11.625" style="1" customWidth="1"/>
    <col min="8205" max="8205" width="5.875" style="1" customWidth="1"/>
    <col min="8206" max="8206" width="9.625" style="1" customWidth="1"/>
    <col min="8207" max="8207" width="5.875" style="1" customWidth="1"/>
    <col min="8208" max="8208" width="11.5" style="1" customWidth="1"/>
    <col min="8209" max="8209" width="5.875" style="1" customWidth="1"/>
    <col min="8210" max="8210" width="12.25" style="1" bestFit="1" customWidth="1"/>
    <col min="8211" max="8211" width="5.875" style="1" customWidth="1"/>
    <col min="8212" max="8212" width="10.625" style="1" customWidth="1"/>
    <col min="8213" max="8213" width="8" style="1" customWidth="1"/>
    <col min="8214" max="8214" width="34.5" style="1" customWidth="1"/>
    <col min="8215" max="8450" width="9" style="1"/>
    <col min="8451" max="8451" width="6" style="1" customWidth="1"/>
    <col min="8452" max="8452" width="36.25" style="1" customWidth="1"/>
    <col min="8453" max="8454" width="9.25" style="1" customWidth="1"/>
    <col min="8455" max="8455" width="9.375" style="1" customWidth="1"/>
    <col min="8456" max="8456" width="10" style="1" customWidth="1"/>
    <col min="8457" max="8457" width="6.375" style="1" customWidth="1"/>
    <col min="8458" max="8458" width="10.875" style="1" bestFit="1" customWidth="1"/>
    <col min="8459" max="8459" width="5.875" style="1" customWidth="1"/>
    <col min="8460" max="8460" width="11.625" style="1" customWidth="1"/>
    <col min="8461" max="8461" width="5.875" style="1" customWidth="1"/>
    <col min="8462" max="8462" width="9.625" style="1" customWidth="1"/>
    <col min="8463" max="8463" width="5.875" style="1" customWidth="1"/>
    <col min="8464" max="8464" width="11.5" style="1" customWidth="1"/>
    <col min="8465" max="8465" width="5.875" style="1" customWidth="1"/>
    <col min="8466" max="8466" width="12.25" style="1" bestFit="1" customWidth="1"/>
    <col min="8467" max="8467" width="5.875" style="1" customWidth="1"/>
    <col min="8468" max="8468" width="10.625" style="1" customWidth="1"/>
    <col min="8469" max="8469" width="8" style="1" customWidth="1"/>
    <col min="8470" max="8470" width="34.5" style="1" customWidth="1"/>
    <col min="8471" max="8706" width="9" style="1"/>
    <col min="8707" max="8707" width="6" style="1" customWidth="1"/>
    <col min="8708" max="8708" width="36.25" style="1" customWidth="1"/>
    <col min="8709" max="8710" width="9.25" style="1" customWidth="1"/>
    <col min="8711" max="8711" width="9.375" style="1" customWidth="1"/>
    <col min="8712" max="8712" width="10" style="1" customWidth="1"/>
    <col min="8713" max="8713" width="6.375" style="1" customWidth="1"/>
    <col min="8714" max="8714" width="10.875" style="1" bestFit="1" customWidth="1"/>
    <col min="8715" max="8715" width="5.875" style="1" customWidth="1"/>
    <col min="8716" max="8716" width="11.625" style="1" customWidth="1"/>
    <col min="8717" max="8717" width="5.875" style="1" customWidth="1"/>
    <col min="8718" max="8718" width="9.625" style="1" customWidth="1"/>
    <col min="8719" max="8719" width="5.875" style="1" customWidth="1"/>
    <col min="8720" max="8720" width="11.5" style="1" customWidth="1"/>
    <col min="8721" max="8721" width="5.875" style="1" customWidth="1"/>
    <col min="8722" max="8722" width="12.25" style="1" bestFit="1" customWidth="1"/>
    <col min="8723" max="8723" width="5.875" style="1" customWidth="1"/>
    <col min="8724" max="8724" width="10.625" style="1" customWidth="1"/>
    <col min="8725" max="8725" width="8" style="1" customWidth="1"/>
    <col min="8726" max="8726" width="34.5" style="1" customWidth="1"/>
    <col min="8727" max="8962" width="9" style="1"/>
    <col min="8963" max="8963" width="6" style="1" customWidth="1"/>
    <col min="8964" max="8964" width="36.25" style="1" customWidth="1"/>
    <col min="8965" max="8966" width="9.25" style="1" customWidth="1"/>
    <col min="8967" max="8967" width="9.375" style="1" customWidth="1"/>
    <col min="8968" max="8968" width="10" style="1" customWidth="1"/>
    <col min="8969" max="8969" width="6.375" style="1" customWidth="1"/>
    <col min="8970" max="8970" width="10.875" style="1" bestFit="1" customWidth="1"/>
    <col min="8971" max="8971" width="5.875" style="1" customWidth="1"/>
    <col min="8972" max="8972" width="11.625" style="1" customWidth="1"/>
    <col min="8973" max="8973" width="5.875" style="1" customWidth="1"/>
    <col min="8974" max="8974" width="9.625" style="1" customWidth="1"/>
    <col min="8975" max="8975" width="5.875" style="1" customWidth="1"/>
    <col min="8976" max="8976" width="11.5" style="1" customWidth="1"/>
    <col min="8977" max="8977" width="5.875" style="1" customWidth="1"/>
    <col min="8978" max="8978" width="12.25" style="1" bestFit="1" customWidth="1"/>
    <col min="8979" max="8979" width="5.875" style="1" customWidth="1"/>
    <col min="8980" max="8980" width="10.625" style="1" customWidth="1"/>
    <col min="8981" max="8981" width="8" style="1" customWidth="1"/>
    <col min="8982" max="8982" width="34.5" style="1" customWidth="1"/>
    <col min="8983" max="9218" width="9" style="1"/>
    <col min="9219" max="9219" width="6" style="1" customWidth="1"/>
    <col min="9220" max="9220" width="36.25" style="1" customWidth="1"/>
    <col min="9221" max="9222" width="9.25" style="1" customWidth="1"/>
    <col min="9223" max="9223" width="9.375" style="1" customWidth="1"/>
    <col min="9224" max="9224" width="10" style="1" customWidth="1"/>
    <col min="9225" max="9225" width="6.375" style="1" customWidth="1"/>
    <col min="9226" max="9226" width="10.875" style="1" bestFit="1" customWidth="1"/>
    <col min="9227" max="9227" width="5.875" style="1" customWidth="1"/>
    <col min="9228" max="9228" width="11.625" style="1" customWidth="1"/>
    <col min="9229" max="9229" width="5.875" style="1" customWidth="1"/>
    <col min="9230" max="9230" width="9.625" style="1" customWidth="1"/>
    <col min="9231" max="9231" width="5.875" style="1" customWidth="1"/>
    <col min="9232" max="9232" width="11.5" style="1" customWidth="1"/>
    <col min="9233" max="9233" width="5.875" style="1" customWidth="1"/>
    <col min="9234" max="9234" width="12.25" style="1" bestFit="1" customWidth="1"/>
    <col min="9235" max="9235" width="5.875" style="1" customWidth="1"/>
    <col min="9236" max="9236" width="10.625" style="1" customWidth="1"/>
    <col min="9237" max="9237" width="8" style="1" customWidth="1"/>
    <col min="9238" max="9238" width="34.5" style="1" customWidth="1"/>
    <col min="9239" max="9474" width="9" style="1"/>
    <col min="9475" max="9475" width="6" style="1" customWidth="1"/>
    <col min="9476" max="9476" width="36.25" style="1" customWidth="1"/>
    <col min="9477" max="9478" width="9.25" style="1" customWidth="1"/>
    <col min="9479" max="9479" width="9.375" style="1" customWidth="1"/>
    <col min="9480" max="9480" width="10" style="1" customWidth="1"/>
    <col min="9481" max="9481" width="6.375" style="1" customWidth="1"/>
    <col min="9482" max="9482" width="10.875" style="1" bestFit="1" customWidth="1"/>
    <col min="9483" max="9483" width="5.875" style="1" customWidth="1"/>
    <col min="9484" max="9484" width="11.625" style="1" customWidth="1"/>
    <col min="9485" max="9485" width="5.875" style="1" customWidth="1"/>
    <col min="9486" max="9486" width="9.625" style="1" customWidth="1"/>
    <col min="9487" max="9487" width="5.875" style="1" customWidth="1"/>
    <col min="9488" max="9488" width="11.5" style="1" customWidth="1"/>
    <col min="9489" max="9489" width="5.875" style="1" customWidth="1"/>
    <col min="9490" max="9490" width="12.25" style="1" bestFit="1" customWidth="1"/>
    <col min="9491" max="9491" width="5.875" style="1" customWidth="1"/>
    <col min="9492" max="9492" width="10.625" style="1" customWidth="1"/>
    <col min="9493" max="9493" width="8" style="1" customWidth="1"/>
    <col min="9494" max="9494" width="34.5" style="1" customWidth="1"/>
    <col min="9495" max="9730" width="9" style="1"/>
    <col min="9731" max="9731" width="6" style="1" customWidth="1"/>
    <col min="9732" max="9732" width="36.25" style="1" customWidth="1"/>
    <col min="9733" max="9734" width="9.25" style="1" customWidth="1"/>
    <col min="9735" max="9735" width="9.375" style="1" customWidth="1"/>
    <col min="9736" max="9736" width="10" style="1" customWidth="1"/>
    <col min="9737" max="9737" width="6.375" style="1" customWidth="1"/>
    <col min="9738" max="9738" width="10.875" style="1" bestFit="1" customWidth="1"/>
    <col min="9739" max="9739" width="5.875" style="1" customWidth="1"/>
    <col min="9740" max="9740" width="11.625" style="1" customWidth="1"/>
    <col min="9741" max="9741" width="5.875" style="1" customWidth="1"/>
    <col min="9742" max="9742" width="9.625" style="1" customWidth="1"/>
    <col min="9743" max="9743" width="5.875" style="1" customWidth="1"/>
    <col min="9744" max="9744" width="11.5" style="1" customWidth="1"/>
    <col min="9745" max="9745" width="5.875" style="1" customWidth="1"/>
    <col min="9746" max="9746" width="12.25" style="1" bestFit="1" customWidth="1"/>
    <col min="9747" max="9747" width="5.875" style="1" customWidth="1"/>
    <col min="9748" max="9748" width="10.625" style="1" customWidth="1"/>
    <col min="9749" max="9749" width="8" style="1" customWidth="1"/>
    <col min="9750" max="9750" width="34.5" style="1" customWidth="1"/>
    <col min="9751" max="9986" width="9" style="1"/>
    <col min="9987" max="9987" width="6" style="1" customWidth="1"/>
    <col min="9988" max="9988" width="36.25" style="1" customWidth="1"/>
    <col min="9989" max="9990" width="9.25" style="1" customWidth="1"/>
    <col min="9991" max="9991" width="9.375" style="1" customWidth="1"/>
    <col min="9992" max="9992" width="10" style="1" customWidth="1"/>
    <col min="9993" max="9993" width="6.375" style="1" customWidth="1"/>
    <col min="9994" max="9994" width="10.875" style="1" bestFit="1" customWidth="1"/>
    <col min="9995" max="9995" width="5.875" style="1" customWidth="1"/>
    <col min="9996" max="9996" width="11.625" style="1" customWidth="1"/>
    <col min="9997" max="9997" width="5.875" style="1" customWidth="1"/>
    <col min="9998" max="9998" width="9.625" style="1" customWidth="1"/>
    <col min="9999" max="9999" width="5.875" style="1" customWidth="1"/>
    <col min="10000" max="10000" width="11.5" style="1" customWidth="1"/>
    <col min="10001" max="10001" width="5.875" style="1" customWidth="1"/>
    <col min="10002" max="10002" width="12.25" style="1" bestFit="1" customWidth="1"/>
    <col min="10003" max="10003" width="5.875" style="1" customWidth="1"/>
    <col min="10004" max="10004" width="10.625" style="1" customWidth="1"/>
    <col min="10005" max="10005" width="8" style="1" customWidth="1"/>
    <col min="10006" max="10006" width="34.5" style="1" customWidth="1"/>
    <col min="10007" max="10242" width="9" style="1"/>
    <col min="10243" max="10243" width="6" style="1" customWidth="1"/>
    <col min="10244" max="10244" width="36.25" style="1" customWidth="1"/>
    <col min="10245" max="10246" width="9.25" style="1" customWidth="1"/>
    <col min="10247" max="10247" width="9.375" style="1" customWidth="1"/>
    <col min="10248" max="10248" width="10" style="1" customWidth="1"/>
    <col min="10249" max="10249" width="6.375" style="1" customWidth="1"/>
    <col min="10250" max="10250" width="10.875" style="1" bestFit="1" customWidth="1"/>
    <col min="10251" max="10251" width="5.875" style="1" customWidth="1"/>
    <col min="10252" max="10252" width="11.625" style="1" customWidth="1"/>
    <col min="10253" max="10253" width="5.875" style="1" customWidth="1"/>
    <col min="10254" max="10254" width="9.625" style="1" customWidth="1"/>
    <col min="10255" max="10255" width="5.875" style="1" customWidth="1"/>
    <col min="10256" max="10256" width="11.5" style="1" customWidth="1"/>
    <col min="10257" max="10257" width="5.875" style="1" customWidth="1"/>
    <col min="10258" max="10258" width="12.25" style="1" bestFit="1" customWidth="1"/>
    <col min="10259" max="10259" width="5.875" style="1" customWidth="1"/>
    <col min="10260" max="10260" width="10.625" style="1" customWidth="1"/>
    <col min="10261" max="10261" width="8" style="1" customWidth="1"/>
    <col min="10262" max="10262" width="34.5" style="1" customWidth="1"/>
    <col min="10263" max="10498" width="9" style="1"/>
    <col min="10499" max="10499" width="6" style="1" customWidth="1"/>
    <col min="10500" max="10500" width="36.25" style="1" customWidth="1"/>
    <col min="10501" max="10502" width="9.25" style="1" customWidth="1"/>
    <col min="10503" max="10503" width="9.375" style="1" customWidth="1"/>
    <col min="10504" max="10504" width="10" style="1" customWidth="1"/>
    <col min="10505" max="10505" width="6.375" style="1" customWidth="1"/>
    <col min="10506" max="10506" width="10.875" style="1" bestFit="1" customWidth="1"/>
    <col min="10507" max="10507" width="5.875" style="1" customWidth="1"/>
    <col min="10508" max="10508" width="11.625" style="1" customWidth="1"/>
    <col min="10509" max="10509" width="5.875" style="1" customWidth="1"/>
    <col min="10510" max="10510" width="9.625" style="1" customWidth="1"/>
    <col min="10511" max="10511" width="5.875" style="1" customWidth="1"/>
    <col min="10512" max="10512" width="11.5" style="1" customWidth="1"/>
    <col min="10513" max="10513" width="5.875" style="1" customWidth="1"/>
    <col min="10514" max="10514" width="12.25" style="1" bestFit="1" customWidth="1"/>
    <col min="10515" max="10515" width="5.875" style="1" customWidth="1"/>
    <col min="10516" max="10516" width="10.625" style="1" customWidth="1"/>
    <col min="10517" max="10517" width="8" style="1" customWidth="1"/>
    <col min="10518" max="10518" width="34.5" style="1" customWidth="1"/>
    <col min="10519" max="10754" width="9" style="1"/>
    <col min="10755" max="10755" width="6" style="1" customWidth="1"/>
    <col min="10756" max="10756" width="36.25" style="1" customWidth="1"/>
    <col min="10757" max="10758" width="9.25" style="1" customWidth="1"/>
    <col min="10759" max="10759" width="9.375" style="1" customWidth="1"/>
    <col min="10760" max="10760" width="10" style="1" customWidth="1"/>
    <col min="10761" max="10761" width="6.375" style="1" customWidth="1"/>
    <col min="10762" max="10762" width="10.875" style="1" bestFit="1" customWidth="1"/>
    <col min="10763" max="10763" width="5.875" style="1" customWidth="1"/>
    <col min="10764" max="10764" width="11.625" style="1" customWidth="1"/>
    <col min="10765" max="10765" width="5.875" style="1" customWidth="1"/>
    <col min="10766" max="10766" width="9.625" style="1" customWidth="1"/>
    <col min="10767" max="10767" width="5.875" style="1" customWidth="1"/>
    <col min="10768" max="10768" width="11.5" style="1" customWidth="1"/>
    <col min="10769" max="10769" width="5.875" style="1" customWidth="1"/>
    <col min="10770" max="10770" width="12.25" style="1" bestFit="1" customWidth="1"/>
    <col min="10771" max="10771" width="5.875" style="1" customWidth="1"/>
    <col min="10772" max="10772" width="10.625" style="1" customWidth="1"/>
    <col min="10773" max="10773" width="8" style="1" customWidth="1"/>
    <col min="10774" max="10774" width="34.5" style="1" customWidth="1"/>
    <col min="10775" max="11010" width="9" style="1"/>
    <col min="11011" max="11011" width="6" style="1" customWidth="1"/>
    <col min="11012" max="11012" width="36.25" style="1" customWidth="1"/>
    <col min="11013" max="11014" width="9.25" style="1" customWidth="1"/>
    <col min="11015" max="11015" width="9.375" style="1" customWidth="1"/>
    <col min="11016" max="11016" width="10" style="1" customWidth="1"/>
    <col min="11017" max="11017" width="6.375" style="1" customWidth="1"/>
    <col min="11018" max="11018" width="10.875" style="1" bestFit="1" customWidth="1"/>
    <col min="11019" max="11019" width="5.875" style="1" customWidth="1"/>
    <col min="11020" max="11020" width="11.625" style="1" customWidth="1"/>
    <col min="11021" max="11021" width="5.875" style="1" customWidth="1"/>
    <col min="11022" max="11022" width="9.625" style="1" customWidth="1"/>
    <col min="11023" max="11023" width="5.875" style="1" customWidth="1"/>
    <col min="11024" max="11024" width="11.5" style="1" customWidth="1"/>
    <col min="11025" max="11025" width="5.875" style="1" customWidth="1"/>
    <col min="11026" max="11026" width="12.25" style="1" bestFit="1" customWidth="1"/>
    <col min="11027" max="11027" width="5.875" style="1" customWidth="1"/>
    <col min="11028" max="11028" width="10.625" style="1" customWidth="1"/>
    <col min="11029" max="11029" width="8" style="1" customWidth="1"/>
    <col min="11030" max="11030" width="34.5" style="1" customWidth="1"/>
    <col min="11031" max="11266" width="9" style="1"/>
    <col min="11267" max="11267" width="6" style="1" customWidth="1"/>
    <col min="11268" max="11268" width="36.25" style="1" customWidth="1"/>
    <col min="11269" max="11270" width="9.25" style="1" customWidth="1"/>
    <col min="11271" max="11271" width="9.375" style="1" customWidth="1"/>
    <col min="11272" max="11272" width="10" style="1" customWidth="1"/>
    <col min="11273" max="11273" width="6.375" style="1" customWidth="1"/>
    <col min="11274" max="11274" width="10.875" style="1" bestFit="1" customWidth="1"/>
    <col min="11275" max="11275" width="5.875" style="1" customWidth="1"/>
    <col min="11276" max="11276" width="11.625" style="1" customWidth="1"/>
    <col min="11277" max="11277" width="5.875" style="1" customWidth="1"/>
    <col min="11278" max="11278" width="9.625" style="1" customWidth="1"/>
    <col min="11279" max="11279" width="5.875" style="1" customWidth="1"/>
    <col min="11280" max="11280" width="11.5" style="1" customWidth="1"/>
    <col min="11281" max="11281" width="5.875" style="1" customWidth="1"/>
    <col min="11282" max="11282" width="12.25" style="1" bestFit="1" customWidth="1"/>
    <col min="11283" max="11283" width="5.875" style="1" customWidth="1"/>
    <col min="11284" max="11284" width="10.625" style="1" customWidth="1"/>
    <col min="11285" max="11285" width="8" style="1" customWidth="1"/>
    <col min="11286" max="11286" width="34.5" style="1" customWidth="1"/>
    <col min="11287" max="11522" width="9" style="1"/>
    <col min="11523" max="11523" width="6" style="1" customWidth="1"/>
    <col min="11524" max="11524" width="36.25" style="1" customWidth="1"/>
    <col min="11525" max="11526" width="9.25" style="1" customWidth="1"/>
    <col min="11527" max="11527" width="9.375" style="1" customWidth="1"/>
    <col min="11528" max="11528" width="10" style="1" customWidth="1"/>
    <col min="11529" max="11529" width="6.375" style="1" customWidth="1"/>
    <col min="11530" max="11530" width="10.875" style="1" bestFit="1" customWidth="1"/>
    <col min="11531" max="11531" width="5.875" style="1" customWidth="1"/>
    <col min="11532" max="11532" width="11.625" style="1" customWidth="1"/>
    <col min="11533" max="11533" width="5.875" style="1" customWidth="1"/>
    <col min="11534" max="11534" width="9.625" style="1" customWidth="1"/>
    <col min="11535" max="11535" width="5.875" style="1" customWidth="1"/>
    <col min="11536" max="11536" width="11.5" style="1" customWidth="1"/>
    <col min="11537" max="11537" width="5.875" style="1" customWidth="1"/>
    <col min="11538" max="11538" width="12.25" style="1" bestFit="1" customWidth="1"/>
    <col min="11539" max="11539" width="5.875" style="1" customWidth="1"/>
    <col min="11540" max="11540" width="10.625" style="1" customWidth="1"/>
    <col min="11541" max="11541" width="8" style="1" customWidth="1"/>
    <col min="11542" max="11542" width="34.5" style="1" customWidth="1"/>
    <col min="11543" max="11778" width="9" style="1"/>
    <col min="11779" max="11779" width="6" style="1" customWidth="1"/>
    <col min="11780" max="11780" width="36.25" style="1" customWidth="1"/>
    <col min="11781" max="11782" width="9.25" style="1" customWidth="1"/>
    <col min="11783" max="11783" width="9.375" style="1" customWidth="1"/>
    <col min="11784" max="11784" width="10" style="1" customWidth="1"/>
    <col min="11785" max="11785" width="6.375" style="1" customWidth="1"/>
    <col min="11786" max="11786" width="10.875" style="1" bestFit="1" customWidth="1"/>
    <col min="11787" max="11787" width="5.875" style="1" customWidth="1"/>
    <col min="11788" max="11788" width="11.625" style="1" customWidth="1"/>
    <col min="11789" max="11789" width="5.875" style="1" customWidth="1"/>
    <col min="11790" max="11790" width="9.625" style="1" customWidth="1"/>
    <col min="11791" max="11791" width="5.875" style="1" customWidth="1"/>
    <col min="11792" max="11792" width="11.5" style="1" customWidth="1"/>
    <col min="11793" max="11793" width="5.875" style="1" customWidth="1"/>
    <col min="11794" max="11794" width="12.25" style="1" bestFit="1" customWidth="1"/>
    <col min="11795" max="11795" width="5.875" style="1" customWidth="1"/>
    <col min="11796" max="11796" width="10.625" style="1" customWidth="1"/>
    <col min="11797" max="11797" width="8" style="1" customWidth="1"/>
    <col min="11798" max="11798" width="34.5" style="1" customWidth="1"/>
    <col min="11799" max="12034" width="9" style="1"/>
    <col min="12035" max="12035" width="6" style="1" customWidth="1"/>
    <col min="12036" max="12036" width="36.25" style="1" customWidth="1"/>
    <col min="12037" max="12038" width="9.25" style="1" customWidth="1"/>
    <col min="12039" max="12039" width="9.375" style="1" customWidth="1"/>
    <col min="12040" max="12040" width="10" style="1" customWidth="1"/>
    <col min="12041" max="12041" width="6.375" style="1" customWidth="1"/>
    <col min="12042" max="12042" width="10.875" style="1" bestFit="1" customWidth="1"/>
    <col min="12043" max="12043" width="5.875" style="1" customWidth="1"/>
    <col min="12044" max="12044" width="11.625" style="1" customWidth="1"/>
    <col min="12045" max="12045" width="5.875" style="1" customWidth="1"/>
    <col min="12046" max="12046" width="9.625" style="1" customWidth="1"/>
    <col min="12047" max="12047" width="5.875" style="1" customWidth="1"/>
    <col min="12048" max="12048" width="11.5" style="1" customWidth="1"/>
    <col min="12049" max="12049" width="5.875" style="1" customWidth="1"/>
    <col min="12050" max="12050" width="12.25" style="1" bestFit="1" customWidth="1"/>
    <col min="12051" max="12051" width="5.875" style="1" customWidth="1"/>
    <col min="12052" max="12052" width="10.625" style="1" customWidth="1"/>
    <col min="12053" max="12053" width="8" style="1" customWidth="1"/>
    <col min="12054" max="12054" width="34.5" style="1" customWidth="1"/>
    <col min="12055" max="12290" width="9" style="1"/>
    <col min="12291" max="12291" width="6" style="1" customWidth="1"/>
    <col min="12292" max="12292" width="36.25" style="1" customWidth="1"/>
    <col min="12293" max="12294" width="9.25" style="1" customWidth="1"/>
    <col min="12295" max="12295" width="9.375" style="1" customWidth="1"/>
    <col min="12296" max="12296" width="10" style="1" customWidth="1"/>
    <col min="12297" max="12297" width="6.375" style="1" customWidth="1"/>
    <col min="12298" max="12298" width="10.875" style="1" bestFit="1" customWidth="1"/>
    <col min="12299" max="12299" width="5.875" style="1" customWidth="1"/>
    <col min="12300" max="12300" width="11.625" style="1" customWidth="1"/>
    <col min="12301" max="12301" width="5.875" style="1" customWidth="1"/>
    <col min="12302" max="12302" width="9.625" style="1" customWidth="1"/>
    <col min="12303" max="12303" width="5.875" style="1" customWidth="1"/>
    <col min="12304" max="12304" width="11.5" style="1" customWidth="1"/>
    <col min="12305" max="12305" width="5.875" style="1" customWidth="1"/>
    <col min="12306" max="12306" width="12.25" style="1" bestFit="1" customWidth="1"/>
    <col min="12307" max="12307" width="5.875" style="1" customWidth="1"/>
    <col min="12308" max="12308" width="10.625" style="1" customWidth="1"/>
    <col min="12309" max="12309" width="8" style="1" customWidth="1"/>
    <col min="12310" max="12310" width="34.5" style="1" customWidth="1"/>
    <col min="12311" max="12546" width="9" style="1"/>
    <col min="12547" max="12547" width="6" style="1" customWidth="1"/>
    <col min="12548" max="12548" width="36.25" style="1" customWidth="1"/>
    <col min="12549" max="12550" width="9.25" style="1" customWidth="1"/>
    <col min="12551" max="12551" width="9.375" style="1" customWidth="1"/>
    <col min="12552" max="12552" width="10" style="1" customWidth="1"/>
    <col min="12553" max="12553" width="6.375" style="1" customWidth="1"/>
    <col min="12554" max="12554" width="10.875" style="1" bestFit="1" customWidth="1"/>
    <col min="12555" max="12555" width="5.875" style="1" customWidth="1"/>
    <col min="12556" max="12556" width="11.625" style="1" customWidth="1"/>
    <col min="12557" max="12557" width="5.875" style="1" customWidth="1"/>
    <col min="12558" max="12558" width="9.625" style="1" customWidth="1"/>
    <col min="12559" max="12559" width="5.875" style="1" customWidth="1"/>
    <col min="12560" max="12560" width="11.5" style="1" customWidth="1"/>
    <col min="12561" max="12561" width="5.875" style="1" customWidth="1"/>
    <col min="12562" max="12562" width="12.25" style="1" bestFit="1" customWidth="1"/>
    <col min="12563" max="12563" width="5.875" style="1" customWidth="1"/>
    <col min="12564" max="12564" width="10.625" style="1" customWidth="1"/>
    <col min="12565" max="12565" width="8" style="1" customWidth="1"/>
    <col min="12566" max="12566" width="34.5" style="1" customWidth="1"/>
    <col min="12567" max="12802" width="9" style="1"/>
    <col min="12803" max="12803" width="6" style="1" customWidth="1"/>
    <col min="12804" max="12804" width="36.25" style="1" customWidth="1"/>
    <col min="12805" max="12806" width="9.25" style="1" customWidth="1"/>
    <col min="12807" max="12807" width="9.375" style="1" customWidth="1"/>
    <col min="12808" max="12808" width="10" style="1" customWidth="1"/>
    <col min="12809" max="12809" width="6.375" style="1" customWidth="1"/>
    <col min="12810" max="12810" width="10.875" style="1" bestFit="1" customWidth="1"/>
    <col min="12811" max="12811" width="5.875" style="1" customWidth="1"/>
    <col min="12812" max="12812" width="11.625" style="1" customWidth="1"/>
    <col min="12813" max="12813" width="5.875" style="1" customWidth="1"/>
    <col min="12814" max="12814" width="9.625" style="1" customWidth="1"/>
    <col min="12815" max="12815" width="5.875" style="1" customWidth="1"/>
    <col min="12816" max="12816" width="11.5" style="1" customWidth="1"/>
    <col min="12817" max="12817" width="5.875" style="1" customWidth="1"/>
    <col min="12818" max="12818" width="12.25" style="1" bestFit="1" customWidth="1"/>
    <col min="12819" max="12819" width="5.875" style="1" customWidth="1"/>
    <col min="12820" max="12820" width="10.625" style="1" customWidth="1"/>
    <col min="12821" max="12821" width="8" style="1" customWidth="1"/>
    <col min="12822" max="12822" width="34.5" style="1" customWidth="1"/>
    <col min="12823" max="13058" width="9" style="1"/>
    <col min="13059" max="13059" width="6" style="1" customWidth="1"/>
    <col min="13060" max="13060" width="36.25" style="1" customWidth="1"/>
    <col min="13061" max="13062" width="9.25" style="1" customWidth="1"/>
    <col min="13063" max="13063" width="9.375" style="1" customWidth="1"/>
    <col min="13064" max="13064" width="10" style="1" customWidth="1"/>
    <col min="13065" max="13065" width="6.375" style="1" customWidth="1"/>
    <col min="13066" max="13066" width="10.875" style="1" bestFit="1" customWidth="1"/>
    <col min="13067" max="13067" width="5.875" style="1" customWidth="1"/>
    <col min="13068" max="13068" width="11.625" style="1" customWidth="1"/>
    <col min="13069" max="13069" width="5.875" style="1" customWidth="1"/>
    <col min="13070" max="13070" width="9.625" style="1" customWidth="1"/>
    <col min="13071" max="13071" width="5.875" style="1" customWidth="1"/>
    <col min="13072" max="13072" width="11.5" style="1" customWidth="1"/>
    <col min="13073" max="13073" width="5.875" style="1" customWidth="1"/>
    <col min="13074" max="13074" width="12.25" style="1" bestFit="1" customWidth="1"/>
    <col min="13075" max="13075" width="5.875" style="1" customWidth="1"/>
    <col min="13076" max="13076" width="10.625" style="1" customWidth="1"/>
    <col min="13077" max="13077" width="8" style="1" customWidth="1"/>
    <col min="13078" max="13078" width="34.5" style="1" customWidth="1"/>
    <col min="13079" max="13314" width="9" style="1"/>
    <col min="13315" max="13315" width="6" style="1" customWidth="1"/>
    <col min="13316" max="13316" width="36.25" style="1" customWidth="1"/>
    <col min="13317" max="13318" width="9.25" style="1" customWidth="1"/>
    <col min="13319" max="13319" width="9.375" style="1" customWidth="1"/>
    <col min="13320" max="13320" width="10" style="1" customWidth="1"/>
    <col min="13321" max="13321" width="6.375" style="1" customWidth="1"/>
    <col min="13322" max="13322" width="10.875" style="1" bestFit="1" customWidth="1"/>
    <col min="13323" max="13323" width="5.875" style="1" customWidth="1"/>
    <col min="13324" max="13324" width="11.625" style="1" customWidth="1"/>
    <col min="13325" max="13325" width="5.875" style="1" customWidth="1"/>
    <col min="13326" max="13326" width="9.625" style="1" customWidth="1"/>
    <col min="13327" max="13327" width="5.875" style="1" customWidth="1"/>
    <col min="13328" max="13328" width="11.5" style="1" customWidth="1"/>
    <col min="13329" max="13329" width="5.875" style="1" customWidth="1"/>
    <col min="13330" max="13330" width="12.25" style="1" bestFit="1" customWidth="1"/>
    <col min="13331" max="13331" width="5.875" style="1" customWidth="1"/>
    <col min="13332" max="13332" width="10.625" style="1" customWidth="1"/>
    <col min="13333" max="13333" width="8" style="1" customWidth="1"/>
    <col min="13334" max="13334" width="34.5" style="1" customWidth="1"/>
    <col min="13335" max="13570" width="9" style="1"/>
    <col min="13571" max="13571" width="6" style="1" customWidth="1"/>
    <col min="13572" max="13572" width="36.25" style="1" customWidth="1"/>
    <col min="13573" max="13574" width="9.25" style="1" customWidth="1"/>
    <col min="13575" max="13575" width="9.375" style="1" customWidth="1"/>
    <col min="13576" max="13576" width="10" style="1" customWidth="1"/>
    <col min="13577" max="13577" width="6.375" style="1" customWidth="1"/>
    <col min="13578" max="13578" width="10.875" style="1" bestFit="1" customWidth="1"/>
    <col min="13579" max="13579" width="5.875" style="1" customWidth="1"/>
    <col min="13580" max="13580" width="11.625" style="1" customWidth="1"/>
    <col min="13581" max="13581" width="5.875" style="1" customWidth="1"/>
    <col min="13582" max="13582" width="9.625" style="1" customWidth="1"/>
    <col min="13583" max="13583" width="5.875" style="1" customWidth="1"/>
    <col min="13584" max="13584" width="11.5" style="1" customWidth="1"/>
    <col min="13585" max="13585" width="5.875" style="1" customWidth="1"/>
    <col min="13586" max="13586" width="12.25" style="1" bestFit="1" customWidth="1"/>
    <col min="13587" max="13587" width="5.875" style="1" customWidth="1"/>
    <col min="13588" max="13588" width="10.625" style="1" customWidth="1"/>
    <col min="13589" max="13589" width="8" style="1" customWidth="1"/>
    <col min="13590" max="13590" width="34.5" style="1" customWidth="1"/>
    <col min="13591" max="13826" width="9" style="1"/>
    <col min="13827" max="13827" width="6" style="1" customWidth="1"/>
    <col min="13828" max="13828" width="36.25" style="1" customWidth="1"/>
    <col min="13829" max="13830" width="9.25" style="1" customWidth="1"/>
    <col min="13831" max="13831" width="9.375" style="1" customWidth="1"/>
    <col min="13832" max="13832" width="10" style="1" customWidth="1"/>
    <col min="13833" max="13833" width="6.375" style="1" customWidth="1"/>
    <col min="13834" max="13834" width="10.875" style="1" bestFit="1" customWidth="1"/>
    <col min="13835" max="13835" width="5.875" style="1" customWidth="1"/>
    <col min="13836" max="13836" width="11.625" style="1" customWidth="1"/>
    <col min="13837" max="13837" width="5.875" style="1" customWidth="1"/>
    <col min="13838" max="13838" width="9.625" style="1" customWidth="1"/>
    <col min="13839" max="13839" width="5.875" style="1" customWidth="1"/>
    <col min="13840" max="13840" width="11.5" style="1" customWidth="1"/>
    <col min="13841" max="13841" width="5.875" style="1" customWidth="1"/>
    <col min="13842" max="13842" width="12.25" style="1" bestFit="1" customWidth="1"/>
    <col min="13843" max="13843" width="5.875" style="1" customWidth="1"/>
    <col min="13844" max="13844" width="10.625" style="1" customWidth="1"/>
    <col min="13845" max="13845" width="8" style="1" customWidth="1"/>
    <col min="13846" max="13846" width="34.5" style="1" customWidth="1"/>
    <col min="13847" max="14082" width="9" style="1"/>
    <col min="14083" max="14083" width="6" style="1" customWidth="1"/>
    <col min="14084" max="14084" width="36.25" style="1" customWidth="1"/>
    <col min="14085" max="14086" width="9.25" style="1" customWidth="1"/>
    <col min="14087" max="14087" width="9.375" style="1" customWidth="1"/>
    <col min="14088" max="14088" width="10" style="1" customWidth="1"/>
    <col min="14089" max="14089" width="6.375" style="1" customWidth="1"/>
    <col min="14090" max="14090" width="10.875" style="1" bestFit="1" customWidth="1"/>
    <col min="14091" max="14091" width="5.875" style="1" customWidth="1"/>
    <col min="14092" max="14092" width="11.625" style="1" customWidth="1"/>
    <col min="14093" max="14093" width="5.875" style="1" customWidth="1"/>
    <col min="14094" max="14094" width="9.625" style="1" customWidth="1"/>
    <col min="14095" max="14095" width="5.875" style="1" customWidth="1"/>
    <col min="14096" max="14096" width="11.5" style="1" customWidth="1"/>
    <col min="14097" max="14097" width="5.875" style="1" customWidth="1"/>
    <col min="14098" max="14098" width="12.25" style="1" bestFit="1" customWidth="1"/>
    <col min="14099" max="14099" width="5.875" style="1" customWidth="1"/>
    <col min="14100" max="14100" width="10.625" style="1" customWidth="1"/>
    <col min="14101" max="14101" width="8" style="1" customWidth="1"/>
    <col min="14102" max="14102" width="34.5" style="1" customWidth="1"/>
    <col min="14103" max="14338" width="9" style="1"/>
    <col min="14339" max="14339" width="6" style="1" customWidth="1"/>
    <col min="14340" max="14340" width="36.25" style="1" customWidth="1"/>
    <col min="14341" max="14342" width="9.25" style="1" customWidth="1"/>
    <col min="14343" max="14343" width="9.375" style="1" customWidth="1"/>
    <col min="14344" max="14344" width="10" style="1" customWidth="1"/>
    <col min="14345" max="14345" width="6.375" style="1" customWidth="1"/>
    <col min="14346" max="14346" width="10.875" style="1" bestFit="1" customWidth="1"/>
    <col min="14347" max="14347" width="5.875" style="1" customWidth="1"/>
    <col min="14348" max="14348" width="11.625" style="1" customWidth="1"/>
    <col min="14349" max="14349" width="5.875" style="1" customWidth="1"/>
    <col min="14350" max="14350" width="9.625" style="1" customWidth="1"/>
    <col min="14351" max="14351" width="5.875" style="1" customWidth="1"/>
    <col min="14352" max="14352" width="11.5" style="1" customWidth="1"/>
    <col min="14353" max="14353" width="5.875" style="1" customWidth="1"/>
    <col min="14354" max="14354" width="12.25" style="1" bestFit="1" customWidth="1"/>
    <col min="14355" max="14355" width="5.875" style="1" customWidth="1"/>
    <col min="14356" max="14356" width="10.625" style="1" customWidth="1"/>
    <col min="14357" max="14357" width="8" style="1" customWidth="1"/>
    <col min="14358" max="14358" width="34.5" style="1" customWidth="1"/>
    <col min="14359" max="14594" width="9" style="1"/>
    <col min="14595" max="14595" width="6" style="1" customWidth="1"/>
    <col min="14596" max="14596" width="36.25" style="1" customWidth="1"/>
    <col min="14597" max="14598" width="9.25" style="1" customWidth="1"/>
    <col min="14599" max="14599" width="9.375" style="1" customWidth="1"/>
    <col min="14600" max="14600" width="10" style="1" customWidth="1"/>
    <col min="14601" max="14601" width="6.375" style="1" customWidth="1"/>
    <col min="14602" max="14602" width="10.875" style="1" bestFit="1" customWidth="1"/>
    <col min="14603" max="14603" width="5.875" style="1" customWidth="1"/>
    <col min="14604" max="14604" width="11.625" style="1" customWidth="1"/>
    <col min="14605" max="14605" width="5.875" style="1" customWidth="1"/>
    <col min="14606" max="14606" width="9.625" style="1" customWidth="1"/>
    <col min="14607" max="14607" width="5.875" style="1" customWidth="1"/>
    <col min="14608" max="14608" width="11.5" style="1" customWidth="1"/>
    <col min="14609" max="14609" width="5.875" style="1" customWidth="1"/>
    <col min="14610" max="14610" width="12.25" style="1" bestFit="1" customWidth="1"/>
    <col min="14611" max="14611" width="5.875" style="1" customWidth="1"/>
    <col min="14612" max="14612" width="10.625" style="1" customWidth="1"/>
    <col min="14613" max="14613" width="8" style="1" customWidth="1"/>
    <col min="14614" max="14614" width="34.5" style="1" customWidth="1"/>
    <col min="14615" max="14850" width="9" style="1"/>
    <col min="14851" max="14851" width="6" style="1" customWidth="1"/>
    <col min="14852" max="14852" width="36.25" style="1" customWidth="1"/>
    <col min="14853" max="14854" width="9.25" style="1" customWidth="1"/>
    <col min="14855" max="14855" width="9.375" style="1" customWidth="1"/>
    <col min="14856" max="14856" width="10" style="1" customWidth="1"/>
    <col min="14857" max="14857" width="6.375" style="1" customWidth="1"/>
    <col min="14858" max="14858" width="10.875" style="1" bestFit="1" customWidth="1"/>
    <col min="14859" max="14859" width="5.875" style="1" customWidth="1"/>
    <col min="14860" max="14860" width="11.625" style="1" customWidth="1"/>
    <col min="14861" max="14861" width="5.875" style="1" customWidth="1"/>
    <col min="14862" max="14862" width="9.625" style="1" customWidth="1"/>
    <col min="14863" max="14863" width="5.875" style="1" customWidth="1"/>
    <col min="14864" max="14864" width="11.5" style="1" customWidth="1"/>
    <col min="14865" max="14865" width="5.875" style="1" customWidth="1"/>
    <col min="14866" max="14866" width="12.25" style="1" bestFit="1" customWidth="1"/>
    <col min="14867" max="14867" width="5.875" style="1" customWidth="1"/>
    <col min="14868" max="14868" width="10.625" style="1" customWidth="1"/>
    <col min="14869" max="14869" width="8" style="1" customWidth="1"/>
    <col min="14870" max="14870" width="34.5" style="1" customWidth="1"/>
    <col min="14871" max="15106" width="9" style="1"/>
    <col min="15107" max="15107" width="6" style="1" customWidth="1"/>
    <col min="15108" max="15108" width="36.25" style="1" customWidth="1"/>
    <col min="15109" max="15110" width="9.25" style="1" customWidth="1"/>
    <col min="15111" max="15111" width="9.375" style="1" customWidth="1"/>
    <col min="15112" max="15112" width="10" style="1" customWidth="1"/>
    <col min="15113" max="15113" width="6.375" style="1" customWidth="1"/>
    <col min="15114" max="15114" width="10.875" style="1" bestFit="1" customWidth="1"/>
    <col min="15115" max="15115" width="5.875" style="1" customWidth="1"/>
    <col min="15116" max="15116" width="11.625" style="1" customWidth="1"/>
    <col min="15117" max="15117" width="5.875" style="1" customWidth="1"/>
    <col min="15118" max="15118" width="9.625" style="1" customWidth="1"/>
    <col min="15119" max="15119" width="5.875" style="1" customWidth="1"/>
    <col min="15120" max="15120" width="11.5" style="1" customWidth="1"/>
    <col min="15121" max="15121" width="5.875" style="1" customWidth="1"/>
    <col min="15122" max="15122" width="12.25" style="1" bestFit="1" customWidth="1"/>
    <col min="15123" max="15123" width="5.875" style="1" customWidth="1"/>
    <col min="15124" max="15124" width="10.625" style="1" customWidth="1"/>
    <col min="15125" max="15125" width="8" style="1" customWidth="1"/>
    <col min="15126" max="15126" width="34.5" style="1" customWidth="1"/>
    <col min="15127" max="15362" width="9" style="1"/>
    <col min="15363" max="15363" width="6" style="1" customWidth="1"/>
    <col min="15364" max="15364" width="36.25" style="1" customWidth="1"/>
    <col min="15365" max="15366" width="9.25" style="1" customWidth="1"/>
    <col min="15367" max="15367" width="9.375" style="1" customWidth="1"/>
    <col min="15368" max="15368" width="10" style="1" customWidth="1"/>
    <col min="15369" max="15369" width="6.375" style="1" customWidth="1"/>
    <col min="15370" max="15370" width="10.875" style="1" bestFit="1" customWidth="1"/>
    <col min="15371" max="15371" width="5.875" style="1" customWidth="1"/>
    <col min="15372" max="15372" width="11.625" style="1" customWidth="1"/>
    <col min="15373" max="15373" width="5.875" style="1" customWidth="1"/>
    <col min="15374" max="15374" width="9.625" style="1" customWidth="1"/>
    <col min="15375" max="15375" width="5.875" style="1" customWidth="1"/>
    <col min="15376" max="15376" width="11.5" style="1" customWidth="1"/>
    <col min="15377" max="15377" width="5.875" style="1" customWidth="1"/>
    <col min="15378" max="15378" width="12.25" style="1" bestFit="1" customWidth="1"/>
    <col min="15379" max="15379" width="5.875" style="1" customWidth="1"/>
    <col min="15380" max="15380" width="10.625" style="1" customWidth="1"/>
    <col min="15381" max="15381" width="8" style="1" customWidth="1"/>
    <col min="15382" max="15382" width="34.5" style="1" customWidth="1"/>
    <col min="15383" max="15618" width="9" style="1"/>
    <col min="15619" max="15619" width="6" style="1" customWidth="1"/>
    <col min="15620" max="15620" width="36.25" style="1" customWidth="1"/>
    <col min="15621" max="15622" width="9.25" style="1" customWidth="1"/>
    <col min="15623" max="15623" width="9.375" style="1" customWidth="1"/>
    <col min="15624" max="15624" width="10" style="1" customWidth="1"/>
    <col min="15625" max="15625" width="6.375" style="1" customWidth="1"/>
    <col min="15626" max="15626" width="10.875" style="1" bestFit="1" customWidth="1"/>
    <col min="15627" max="15627" width="5.875" style="1" customWidth="1"/>
    <col min="15628" max="15628" width="11.625" style="1" customWidth="1"/>
    <col min="15629" max="15629" width="5.875" style="1" customWidth="1"/>
    <col min="15630" max="15630" width="9.625" style="1" customWidth="1"/>
    <col min="15631" max="15631" width="5.875" style="1" customWidth="1"/>
    <col min="15632" max="15632" width="11.5" style="1" customWidth="1"/>
    <col min="15633" max="15633" width="5.875" style="1" customWidth="1"/>
    <col min="15634" max="15634" width="12.25" style="1" bestFit="1" customWidth="1"/>
    <col min="15635" max="15635" width="5.875" style="1" customWidth="1"/>
    <col min="15636" max="15636" width="10.625" style="1" customWidth="1"/>
    <col min="15637" max="15637" width="8" style="1" customWidth="1"/>
    <col min="15638" max="15638" width="34.5" style="1" customWidth="1"/>
    <col min="15639" max="15874" width="9" style="1"/>
    <col min="15875" max="15875" width="6" style="1" customWidth="1"/>
    <col min="15876" max="15876" width="36.25" style="1" customWidth="1"/>
    <col min="15877" max="15878" width="9.25" style="1" customWidth="1"/>
    <col min="15879" max="15879" width="9.375" style="1" customWidth="1"/>
    <col min="15880" max="15880" width="10" style="1" customWidth="1"/>
    <col min="15881" max="15881" width="6.375" style="1" customWidth="1"/>
    <col min="15882" max="15882" width="10.875" style="1" bestFit="1" customWidth="1"/>
    <col min="15883" max="15883" width="5.875" style="1" customWidth="1"/>
    <col min="15884" max="15884" width="11.625" style="1" customWidth="1"/>
    <col min="15885" max="15885" width="5.875" style="1" customWidth="1"/>
    <col min="15886" max="15886" width="9.625" style="1" customWidth="1"/>
    <col min="15887" max="15887" width="5.875" style="1" customWidth="1"/>
    <col min="15888" max="15888" width="11.5" style="1" customWidth="1"/>
    <col min="15889" max="15889" width="5.875" style="1" customWidth="1"/>
    <col min="15890" max="15890" width="12.25" style="1" bestFit="1" customWidth="1"/>
    <col min="15891" max="15891" width="5.875" style="1" customWidth="1"/>
    <col min="15892" max="15892" width="10.625" style="1" customWidth="1"/>
    <col min="15893" max="15893" width="8" style="1" customWidth="1"/>
    <col min="15894" max="15894" width="34.5" style="1" customWidth="1"/>
    <col min="15895" max="16130" width="9" style="1"/>
    <col min="16131" max="16131" width="6" style="1" customWidth="1"/>
    <col min="16132" max="16132" width="36.25" style="1" customWidth="1"/>
    <col min="16133" max="16134" width="9.25" style="1" customWidth="1"/>
    <col min="16135" max="16135" width="9.375" style="1" customWidth="1"/>
    <col min="16136" max="16136" width="10" style="1" customWidth="1"/>
    <col min="16137" max="16137" width="6.375" style="1" customWidth="1"/>
    <col min="16138" max="16138" width="10.875" style="1" bestFit="1" customWidth="1"/>
    <col min="16139" max="16139" width="5.875" style="1" customWidth="1"/>
    <col min="16140" max="16140" width="11.625" style="1" customWidth="1"/>
    <col min="16141" max="16141" width="5.875" style="1" customWidth="1"/>
    <col min="16142" max="16142" width="9.625" style="1" customWidth="1"/>
    <col min="16143" max="16143" width="5.875" style="1" customWidth="1"/>
    <col min="16144" max="16144" width="11.5" style="1" customWidth="1"/>
    <col min="16145" max="16145" width="5.875" style="1" customWidth="1"/>
    <col min="16146" max="16146" width="12.25" style="1" bestFit="1" customWidth="1"/>
    <col min="16147" max="16147" width="5.875" style="1" customWidth="1"/>
    <col min="16148" max="16148" width="10.625" style="1" customWidth="1"/>
    <col min="16149" max="16149" width="8" style="1" customWidth="1"/>
    <col min="16150" max="16150" width="34.5" style="1" customWidth="1"/>
    <col min="16151" max="16384" width="9" style="1"/>
  </cols>
  <sheetData>
    <row r="1" spans="1:24" ht="23.25">
      <c r="A1" s="155" t="s">
        <v>557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</row>
    <row r="2" spans="1:24" ht="23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1:24" ht="21">
      <c r="A3" s="2" t="s">
        <v>558</v>
      </c>
      <c r="B3" s="3"/>
      <c r="C3" s="3"/>
      <c r="D3" s="3"/>
      <c r="E3" s="3"/>
      <c r="F3" s="4"/>
      <c r="G3" s="4"/>
      <c r="H3" s="3"/>
      <c r="I3" s="97"/>
      <c r="J3" s="98"/>
      <c r="K3" s="99"/>
      <c r="L3" s="98"/>
      <c r="M3" s="97"/>
      <c r="N3" s="98"/>
      <c r="O3" s="97"/>
      <c r="P3" s="98"/>
      <c r="Q3" s="4"/>
      <c r="R3" s="3"/>
      <c r="S3" s="5"/>
      <c r="T3" s="5"/>
      <c r="U3" s="5"/>
      <c r="V3" s="6"/>
    </row>
    <row r="4" spans="1:24" s="7" customFormat="1" ht="18.75" customHeight="1">
      <c r="A4" s="157" t="s">
        <v>528</v>
      </c>
      <c r="B4" s="158" t="s">
        <v>1</v>
      </c>
      <c r="C4" s="159" t="s">
        <v>2</v>
      </c>
      <c r="D4" s="159" t="s">
        <v>518</v>
      </c>
      <c r="E4" s="152" t="s">
        <v>3</v>
      </c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4"/>
      <c r="S4" s="157" t="s">
        <v>529</v>
      </c>
      <c r="T4" s="145" t="s">
        <v>519</v>
      </c>
      <c r="U4" s="145" t="s">
        <v>520</v>
      </c>
      <c r="V4" s="157" t="s">
        <v>4</v>
      </c>
    </row>
    <row r="5" spans="1:24" s="7" customFormat="1" ht="37.5">
      <c r="A5" s="157"/>
      <c r="B5" s="158"/>
      <c r="C5" s="160"/>
      <c r="D5" s="160"/>
      <c r="E5" s="8" t="s">
        <v>5</v>
      </c>
      <c r="F5" s="8" t="s">
        <v>6</v>
      </c>
      <c r="G5" s="152">
        <v>2566</v>
      </c>
      <c r="H5" s="154"/>
      <c r="I5" s="163">
        <v>2567</v>
      </c>
      <c r="J5" s="164"/>
      <c r="K5" s="163">
        <v>2568</v>
      </c>
      <c r="L5" s="164"/>
      <c r="M5" s="165">
        <v>2569</v>
      </c>
      <c r="N5" s="165"/>
      <c r="O5" s="165">
        <v>2570</v>
      </c>
      <c r="P5" s="165"/>
      <c r="Q5" s="151" t="s">
        <v>7</v>
      </c>
      <c r="R5" s="151"/>
      <c r="S5" s="157"/>
      <c r="T5" s="146"/>
      <c r="U5" s="146"/>
      <c r="V5" s="162"/>
    </row>
    <row r="6" spans="1:24" s="7" customFormat="1" ht="18.75">
      <c r="A6" s="157"/>
      <c r="B6" s="158"/>
      <c r="C6" s="161"/>
      <c r="D6" s="161"/>
      <c r="E6" s="9"/>
      <c r="F6" s="9"/>
      <c r="G6" s="8" t="s">
        <v>8</v>
      </c>
      <c r="H6" s="8" t="s">
        <v>9</v>
      </c>
      <c r="I6" s="100" t="s">
        <v>8</v>
      </c>
      <c r="J6" s="101" t="s">
        <v>9</v>
      </c>
      <c r="K6" s="102" t="s">
        <v>8</v>
      </c>
      <c r="L6" s="101" t="s">
        <v>9</v>
      </c>
      <c r="M6" s="100" t="s">
        <v>8</v>
      </c>
      <c r="N6" s="101" t="s">
        <v>9</v>
      </c>
      <c r="O6" s="100" t="s">
        <v>8</v>
      </c>
      <c r="P6" s="101" t="s">
        <v>9</v>
      </c>
      <c r="Q6" s="10" t="s">
        <v>8</v>
      </c>
      <c r="R6" s="11" t="s">
        <v>9</v>
      </c>
      <c r="S6" s="157"/>
      <c r="T6" s="147"/>
      <c r="U6" s="147"/>
      <c r="V6" s="162"/>
    </row>
    <row r="7" spans="1:24" s="7" customFormat="1" ht="20.25" customHeight="1">
      <c r="A7" s="12" t="s">
        <v>10</v>
      </c>
      <c r="B7" s="8" t="s">
        <v>11</v>
      </c>
      <c r="C7" s="13" t="s">
        <v>12</v>
      </c>
      <c r="D7" s="13" t="s">
        <v>13</v>
      </c>
      <c r="E7" s="8" t="s">
        <v>14</v>
      </c>
      <c r="F7" s="8" t="s">
        <v>15</v>
      </c>
      <c r="G7" s="152" t="s">
        <v>16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2" t="s">
        <v>17</v>
      </c>
      <c r="T7" s="12"/>
      <c r="U7" s="12"/>
      <c r="V7" s="12" t="s">
        <v>18</v>
      </c>
    </row>
    <row r="8" spans="1:24" s="19" customFormat="1">
      <c r="A8" s="14"/>
      <c r="B8" s="15" t="s">
        <v>7</v>
      </c>
      <c r="C8" s="15"/>
      <c r="D8" s="15"/>
      <c r="E8" s="15"/>
      <c r="F8" s="16"/>
      <c r="G8" s="16">
        <f>G9+G170</f>
        <v>666</v>
      </c>
      <c r="H8" s="16">
        <f t="shared" ref="H8:R8" si="0">H9+H170</f>
        <v>182803000</v>
      </c>
      <c r="I8" s="16">
        <f t="shared" si="0"/>
        <v>4</v>
      </c>
      <c r="J8" s="16">
        <f t="shared" si="0"/>
        <v>1319000</v>
      </c>
      <c r="K8" s="16">
        <f t="shared" si="0"/>
        <v>5</v>
      </c>
      <c r="L8" s="16">
        <f t="shared" si="0"/>
        <v>2744000</v>
      </c>
      <c r="M8" s="16">
        <f t="shared" si="0"/>
        <v>1</v>
      </c>
      <c r="N8" s="16">
        <f t="shared" si="0"/>
        <v>260000</v>
      </c>
      <c r="O8" s="16">
        <f t="shared" si="0"/>
        <v>0</v>
      </c>
      <c r="P8" s="16">
        <f t="shared" si="0"/>
        <v>0</v>
      </c>
      <c r="Q8" s="16">
        <f t="shared" si="0"/>
        <v>676</v>
      </c>
      <c r="R8" s="16">
        <f t="shared" si="0"/>
        <v>187126000</v>
      </c>
      <c r="S8" s="17"/>
      <c r="T8" s="17"/>
      <c r="U8" s="17"/>
      <c r="V8" s="18"/>
      <c r="W8" s="57">
        <f>J8+260000+686000+49000+49000+49000+260000+260000</f>
        <v>2932000</v>
      </c>
      <c r="X8" s="58">
        <f>R8</f>
        <v>187126000</v>
      </c>
    </row>
    <row r="9" spans="1:24" s="19" customFormat="1">
      <c r="A9" s="61" t="s">
        <v>522</v>
      </c>
      <c r="B9" s="62"/>
      <c r="C9" s="62"/>
      <c r="D9" s="62"/>
      <c r="E9" s="62"/>
      <c r="F9" s="63"/>
      <c r="G9" s="63">
        <f>SUM(G10:G169)</f>
        <v>666</v>
      </c>
      <c r="H9" s="63">
        <f t="shared" ref="H9:R9" si="1">SUM(H10:H169)</f>
        <v>182803000</v>
      </c>
      <c r="I9" s="63">
        <f t="shared" si="1"/>
        <v>4</v>
      </c>
      <c r="J9" s="63">
        <f t="shared" si="1"/>
        <v>1319000</v>
      </c>
      <c r="K9" s="63">
        <f t="shared" si="1"/>
        <v>5</v>
      </c>
      <c r="L9" s="63">
        <f t="shared" si="1"/>
        <v>2744000</v>
      </c>
      <c r="M9" s="63">
        <f t="shared" si="1"/>
        <v>1</v>
      </c>
      <c r="N9" s="63">
        <f t="shared" si="1"/>
        <v>260000</v>
      </c>
      <c r="O9" s="63">
        <f t="shared" si="1"/>
        <v>0</v>
      </c>
      <c r="P9" s="63">
        <f t="shared" si="1"/>
        <v>0</v>
      </c>
      <c r="Q9" s="63">
        <f t="shared" si="1"/>
        <v>676</v>
      </c>
      <c r="R9" s="63">
        <f t="shared" si="1"/>
        <v>187126000</v>
      </c>
      <c r="S9" s="64"/>
      <c r="T9" s="64"/>
      <c r="U9" s="64"/>
      <c r="V9" s="65"/>
      <c r="W9" s="57"/>
      <c r="X9" s="58"/>
    </row>
    <row r="10" spans="1:24" s="29" customFormat="1" ht="62.25" customHeight="1">
      <c r="A10" s="20">
        <v>1</v>
      </c>
      <c r="B10" s="21" t="s">
        <v>117</v>
      </c>
      <c r="C10" s="21" t="s">
        <v>118</v>
      </c>
      <c r="D10" s="22">
        <v>0</v>
      </c>
      <c r="E10" s="22" t="s">
        <v>21</v>
      </c>
      <c r="F10" s="24">
        <v>1200000</v>
      </c>
      <c r="G10" s="30">
        <v>1</v>
      </c>
      <c r="H10" s="31">
        <f t="shared" ref="H10:H41" si="2">G10*F10</f>
        <v>1200000</v>
      </c>
      <c r="I10" s="31">
        <v>0</v>
      </c>
      <c r="J10" s="31">
        <f t="shared" ref="J10:J41" si="3">I10*F10</f>
        <v>0</v>
      </c>
      <c r="K10" s="30">
        <v>0</v>
      </c>
      <c r="L10" s="31">
        <f t="shared" ref="L10:L41" si="4">F10*K10</f>
        <v>0</v>
      </c>
      <c r="M10" s="30">
        <v>0</v>
      </c>
      <c r="N10" s="31">
        <f t="shared" ref="N10:N41" si="5">M10*F10</f>
        <v>0</v>
      </c>
      <c r="O10" s="30">
        <v>0</v>
      </c>
      <c r="P10" s="31">
        <f t="shared" ref="P10:P41" si="6">O10*H10</f>
        <v>0</v>
      </c>
      <c r="Q10" s="26">
        <f>+G10+I10+K10+M10+O10</f>
        <v>1</v>
      </c>
      <c r="R10" s="26">
        <f>+H10+J10+L10+N10+P10</f>
        <v>1200000</v>
      </c>
      <c r="S10" s="27" t="s">
        <v>526</v>
      </c>
      <c r="T10" s="27" t="s">
        <v>545</v>
      </c>
      <c r="U10" s="27" t="s">
        <v>521</v>
      </c>
      <c r="V10" s="28" t="s">
        <v>119</v>
      </c>
    </row>
    <row r="11" spans="1:24" s="29" customFormat="1" ht="81.75" customHeight="1">
      <c r="A11" s="20">
        <v>2</v>
      </c>
      <c r="B11" s="21" t="s">
        <v>120</v>
      </c>
      <c r="C11" s="21" t="s">
        <v>118</v>
      </c>
      <c r="D11" s="22">
        <v>0</v>
      </c>
      <c r="E11" s="22" t="s">
        <v>21</v>
      </c>
      <c r="F11" s="24">
        <v>2000000</v>
      </c>
      <c r="G11" s="30">
        <v>1</v>
      </c>
      <c r="H11" s="31">
        <f t="shared" si="2"/>
        <v>2000000</v>
      </c>
      <c r="I11" s="31">
        <v>0</v>
      </c>
      <c r="J11" s="31">
        <f t="shared" si="3"/>
        <v>0</v>
      </c>
      <c r="K11" s="30"/>
      <c r="L11" s="31">
        <f t="shared" si="4"/>
        <v>0</v>
      </c>
      <c r="M11" s="30"/>
      <c r="N11" s="31">
        <f t="shared" si="5"/>
        <v>0</v>
      </c>
      <c r="O11" s="30"/>
      <c r="P11" s="31">
        <f t="shared" si="6"/>
        <v>0</v>
      </c>
      <c r="Q11" s="26">
        <f t="shared" ref="Q11:Q74" si="7">+G11+I11+K11+M11+O11</f>
        <v>1</v>
      </c>
      <c r="R11" s="26">
        <f t="shared" ref="R11:R74" si="8">+H11+J11+L11+N11+P11</f>
        <v>2000000</v>
      </c>
      <c r="S11" s="27" t="s">
        <v>527</v>
      </c>
      <c r="T11" s="27" t="s">
        <v>545</v>
      </c>
      <c r="U11" s="27" t="s">
        <v>521</v>
      </c>
      <c r="V11" s="28" t="s">
        <v>121</v>
      </c>
    </row>
    <row r="12" spans="1:24" s="29" customFormat="1" ht="58.5">
      <c r="A12" s="20">
        <v>3</v>
      </c>
      <c r="B12" s="21" t="s">
        <v>122</v>
      </c>
      <c r="C12" s="21" t="s">
        <v>118</v>
      </c>
      <c r="D12" s="22">
        <v>0</v>
      </c>
      <c r="E12" s="22" t="s">
        <v>21</v>
      </c>
      <c r="F12" s="24">
        <v>2491000</v>
      </c>
      <c r="G12" s="30">
        <v>1</v>
      </c>
      <c r="H12" s="31">
        <f t="shared" si="2"/>
        <v>2491000</v>
      </c>
      <c r="I12" s="31">
        <v>0</v>
      </c>
      <c r="J12" s="31">
        <f t="shared" si="3"/>
        <v>0</v>
      </c>
      <c r="K12" s="30"/>
      <c r="L12" s="31">
        <f t="shared" si="4"/>
        <v>0</v>
      </c>
      <c r="M12" s="30"/>
      <c r="N12" s="31">
        <f t="shared" si="5"/>
        <v>0</v>
      </c>
      <c r="O12" s="30"/>
      <c r="P12" s="31">
        <f t="shared" si="6"/>
        <v>0</v>
      </c>
      <c r="Q12" s="26">
        <f t="shared" si="7"/>
        <v>1</v>
      </c>
      <c r="R12" s="26">
        <f t="shared" si="8"/>
        <v>2491000</v>
      </c>
      <c r="S12" s="27" t="s">
        <v>527</v>
      </c>
      <c r="T12" s="27" t="s">
        <v>545</v>
      </c>
      <c r="U12" s="27" t="s">
        <v>521</v>
      </c>
      <c r="V12" s="28" t="s">
        <v>123</v>
      </c>
    </row>
    <row r="13" spans="1:24" s="29" customFormat="1" ht="60.75" customHeight="1">
      <c r="A13" s="20">
        <v>4</v>
      </c>
      <c r="B13" s="21" t="s">
        <v>124</v>
      </c>
      <c r="C13" s="21" t="s">
        <v>118</v>
      </c>
      <c r="D13" s="22">
        <v>0</v>
      </c>
      <c r="E13" s="22" t="s">
        <v>125</v>
      </c>
      <c r="F13" s="24">
        <v>600000</v>
      </c>
      <c r="G13" s="30">
        <v>1</v>
      </c>
      <c r="H13" s="31">
        <f t="shared" si="2"/>
        <v>600000</v>
      </c>
      <c r="I13" s="31">
        <v>0</v>
      </c>
      <c r="J13" s="31">
        <f t="shared" si="3"/>
        <v>0</v>
      </c>
      <c r="K13" s="30"/>
      <c r="L13" s="31">
        <f t="shared" si="4"/>
        <v>0</v>
      </c>
      <c r="M13" s="30"/>
      <c r="N13" s="31">
        <f t="shared" si="5"/>
        <v>0</v>
      </c>
      <c r="O13" s="30"/>
      <c r="P13" s="31">
        <f t="shared" si="6"/>
        <v>0</v>
      </c>
      <c r="Q13" s="26">
        <f t="shared" si="7"/>
        <v>1</v>
      </c>
      <c r="R13" s="26">
        <f t="shared" si="8"/>
        <v>600000</v>
      </c>
      <c r="S13" s="27" t="s">
        <v>527</v>
      </c>
      <c r="T13" s="27" t="s">
        <v>545</v>
      </c>
      <c r="U13" s="27" t="s">
        <v>521</v>
      </c>
      <c r="V13" s="28" t="s">
        <v>126</v>
      </c>
    </row>
    <row r="14" spans="1:24" s="29" customFormat="1" ht="104.25" customHeight="1">
      <c r="A14" s="20">
        <v>5</v>
      </c>
      <c r="B14" s="21" t="s">
        <v>127</v>
      </c>
      <c r="C14" s="21" t="s">
        <v>118</v>
      </c>
      <c r="D14" s="22">
        <v>0</v>
      </c>
      <c r="E14" s="22" t="s">
        <v>60</v>
      </c>
      <c r="F14" s="24">
        <v>2180760</v>
      </c>
      <c r="G14" s="30">
        <v>1</v>
      </c>
      <c r="H14" s="31">
        <f t="shared" si="2"/>
        <v>2180760</v>
      </c>
      <c r="I14" s="31">
        <v>0</v>
      </c>
      <c r="J14" s="31">
        <f t="shared" si="3"/>
        <v>0</v>
      </c>
      <c r="K14" s="30"/>
      <c r="L14" s="31">
        <f t="shared" si="4"/>
        <v>0</v>
      </c>
      <c r="M14" s="30"/>
      <c r="N14" s="31">
        <f t="shared" si="5"/>
        <v>0</v>
      </c>
      <c r="O14" s="30"/>
      <c r="P14" s="31">
        <f t="shared" si="6"/>
        <v>0</v>
      </c>
      <c r="Q14" s="26">
        <f t="shared" si="7"/>
        <v>1</v>
      </c>
      <c r="R14" s="26">
        <f t="shared" si="8"/>
        <v>2180760</v>
      </c>
      <c r="S14" s="27" t="s">
        <v>526</v>
      </c>
      <c r="T14" s="27" t="s">
        <v>545</v>
      </c>
      <c r="U14" s="27" t="s">
        <v>521</v>
      </c>
      <c r="V14" s="28" t="s">
        <v>128</v>
      </c>
    </row>
    <row r="15" spans="1:24" s="29" customFormat="1" ht="63.75" customHeight="1">
      <c r="A15" s="20">
        <v>6</v>
      </c>
      <c r="B15" s="21" t="s">
        <v>129</v>
      </c>
      <c r="C15" s="21" t="s">
        <v>130</v>
      </c>
      <c r="D15" s="22">
        <v>1</v>
      </c>
      <c r="E15" s="22" t="s">
        <v>21</v>
      </c>
      <c r="F15" s="24">
        <v>125000</v>
      </c>
      <c r="G15" s="30">
        <v>2</v>
      </c>
      <c r="H15" s="31">
        <f t="shared" si="2"/>
        <v>250000</v>
      </c>
      <c r="I15" s="31">
        <v>0</v>
      </c>
      <c r="J15" s="31">
        <f t="shared" si="3"/>
        <v>0</v>
      </c>
      <c r="K15" s="30"/>
      <c r="L15" s="31">
        <f t="shared" si="4"/>
        <v>0</v>
      </c>
      <c r="M15" s="30"/>
      <c r="N15" s="31">
        <f t="shared" si="5"/>
        <v>0</v>
      </c>
      <c r="O15" s="30"/>
      <c r="P15" s="31">
        <f t="shared" si="6"/>
        <v>0</v>
      </c>
      <c r="Q15" s="26">
        <f t="shared" si="7"/>
        <v>2</v>
      </c>
      <c r="R15" s="26">
        <f t="shared" si="8"/>
        <v>250000</v>
      </c>
      <c r="S15" s="27" t="s">
        <v>544</v>
      </c>
      <c r="T15" s="27" t="s">
        <v>545</v>
      </c>
      <c r="U15" s="27" t="s">
        <v>521</v>
      </c>
      <c r="V15" s="28" t="s">
        <v>131</v>
      </c>
    </row>
    <row r="16" spans="1:24" s="29" customFormat="1" ht="60.75" customHeight="1">
      <c r="A16" s="20">
        <v>7</v>
      </c>
      <c r="B16" s="21" t="s">
        <v>132</v>
      </c>
      <c r="C16" s="21" t="s">
        <v>130</v>
      </c>
      <c r="D16" s="22">
        <v>0</v>
      </c>
      <c r="E16" s="22" t="s">
        <v>21</v>
      </c>
      <c r="F16" s="24">
        <v>46000</v>
      </c>
      <c r="G16" s="30">
        <v>1</v>
      </c>
      <c r="H16" s="31">
        <f t="shared" si="2"/>
        <v>46000</v>
      </c>
      <c r="I16" s="31">
        <v>0</v>
      </c>
      <c r="J16" s="31">
        <f t="shared" si="3"/>
        <v>0</v>
      </c>
      <c r="K16" s="30"/>
      <c r="L16" s="31">
        <f t="shared" si="4"/>
        <v>0</v>
      </c>
      <c r="M16" s="30"/>
      <c r="N16" s="31">
        <f t="shared" si="5"/>
        <v>0</v>
      </c>
      <c r="O16" s="30"/>
      <c r="P16" s="31">
        <f t="shared" si="6"/>
        <v>0</v>
      </c>
      <c r="Q16" s="26">
        <f t="shared" si="7"/>
        <v>1</v>
      </c>
      <c r="R16" s="26">
        <f t="shared" si="8"/>
        <v>46000</v>
      </c>
      <c r="S16" s="27" t="s">
        <v>544</v>
      </c>
      <c r="T16" s="27" t="s">
        <v>545</v>
      </c>
      <c r="U16" s="27" t="s">
        <v>521</v>
      </c>
      <c r="V16" s="28" t="s">
        <v>133</v>
      </c>
    </row>
    <row r="17" spans="1:22" s="29" customFormat="1" ht="60.75" customHeight="1">
      <c r="A17" s="20">
        <v>8</v>
      </c>
      <c r="B17" s="21" t="s">
        <v>134</v>
      </c>
      <c r="C17" s="21" t="s">
        <v>130</v>
      </c>
      <c r="D17" s="22">
        <v>0</v>
      </c>
      <c r="E17" s="22" t="s">
        <v>21</v>
      </c>
      <c r="F17" s="24">
        <v>26000</v>
      </c>
      <c r="G17" s="30">
        <v>1</v>
      </c>
      <c r="H17" s="31">
        <f t="shared" si="2"/>
        <v>26000</v>
      </c>
      <c r="I17" s="31">
        <v>0</v>
      </c>
      <c r="J17" s="31">
        <f t="shared" si="3"/>
        <v>0</v>
      </c>
      <c r="K17" s="30"/>
      <c r="L17" s="31">
        <f t="shared" si="4"/>
        <v>0</v>
      </c>
      <c r="M17" s="30"/>
      <c r="N17" s="31">
        <f t="shared" si="5"/>
        <v>0</v>
      </c>
      <c r="O17" s="30"/>
      <c r="P17" s="31">
        <f t="shared" si="6"/>
        <v>0</v>
      </c>
      <c r="Q17" s="26">
        <f t="shared" si="7"/>
        <v>1</v>
      </c>
      <c r="R17" s="26">
        <f t="shared" si="8"/>
        <v>26000</v>
      </c>
      <c r="S17" s="27" t="s">
        <v>544</v>
      </c>
      <c r="T17" s="27" t="s">
        <v>545</v>
      </c>
      <c r="U17" s="27" t="s">
        <v>521</v>
      </c>
      <c r="V17" s="28" t="s">
        <v>135</v>
      </c>
    </row>
    <row r="18" spans="1:22" s="29" customFormat="1" ht="103.5" customHeight="1">
      <c r="A18" s="20">
        <v>9</v>
      </c>
      <c r="B18" s="21" t="s">
        <v>136</v>
      </c>
      <c r="C18" s="21" t="s">
        <v>548</v>
      </c>
      <c r="D18" s="22">
        <v>1</v>
      </c>
      <c r="E18" s="22" t="s">
        <v>21</v>
      </c>
      <c r="F18" s="24">
        <v>5150000</v>
      </c>
      <c r="G18" s="30">
        <v>1</v>
      </c>
      <c r="H18" s="31">
        <f t="shared" si="2"/>
        <v>5150000</v>
      </c>
      <c r="I18" s="31">
        <v>0</v>
      </c>
      <c r="J18" s="31">
        <f t="shared" si="3"/>
        <v>0</v>
      </c>
      <c r="K18" s="30"/>
      <c r="L18" s="31">
        <f t="shared" si="4"/>
        <v>0</v>
      </c>
      <c r="M18" s="30"/>
      <c r="N18" s="31">
        <f t="shared" si="5"/>
        <v>0</v>
      </c>
      <c r="O18" s="30"/>
      <c r="P18" s="31">
        <f t="shared" si="6"/>
        <v>0</v>
      </c>
      <c r="Q18" s="26">
        <f t="shared" si="7"/>
        <v>1</v>
      </c>
      <c r="R18" s="26">
        <f t="shared" si="8"/>
        <v>5150000</v>
      </c>
      <c r="S18" s="27" t="s">
        <v>526</v>
      </c>
      <c r="T18" s="27" t="s">
        <v>545</v>
      </c>
      <c r="U18" s="27" t="s">
        <v>521</v>
      </c>
      <c r="V18" s="28" t="s">
        <v>137</v>
      </c>
    </row>
    <row r="19" spans="1:22" s="29" customFormat="1" ht="84" customHeight="1">
      <c r="A19" s="20">
        <v>10</v>
      </c>
      <c r="B19" s="21" t="s">
        <v>138</v>
      </c>
      <c r="C19" s="21" t="s">
        <v>139</v>
      </c>
      <c r="D19" s="22">
        <v>2</v>
      </c>
      <c r="E19" s="22" t="s">
        <v>140</v>
      </c>
      <c r="F19" s="24">
        <v>3500000</v>
      </c>
      <c r="G19" s="30">
        <v>1</v>
      </c>
      <c r="H19" s="31">
        <f t="shared" si="2"/>
        <v>3500000</v>
      </c>
      <c r="I19" s="31">
        <v>0</v>
      </c>
      <c r="J19" s="31">
        <f t="shared" si="3"/>
        <v>0</v>
      </c>
      <c r="K19" s="30"/>
      <c r="L19" s="31">
        <f t="shared" si="4"/>
        <v>0</v>
      </c>
      <c r="M19" s="30"/>
      <c r="N19" s="31">
        <f t="shared" si="5"/>
        <v>0</v>
      </c>
      <c r="O19" s="30"/>
      <c r="P19" s="31">
        <f t="shared" si="6"/>
        <v>0</v>
      </c>
      <c r="Q19" s="26">
        <f t="shared" si="7"/>
        <v>1</v>
      </c>
      <c r="R19" s="26">
        <f t="shared" si="8"/>
        <v>3500000</v>
      </c>
      <c r="S19" s="27" t="s">
        <v>525</v>
      </c>
      <c r="T19" s="27" t="s">
        <v>545</v>
      </c>
      <c r="U19" s="27" t="s">
        <v>521</v>
      </c>
      <c r="V19" s="28" t="s">
        <v>141</v>
      </c>
    </row>
    <row r="20" spans="1:22" s="29" customFormat="1" ht="64.5" customHeight="1">
      <c r="A20" s="20">
        <v>11</v>
      </c>
      <c r="B20" s="21" t="s">
        <v>142</v>
      </c>
      <c r="C20" s="21" t="s">
        <v>130</v>
      </c>
      <c r="D20" s="22">
        <v>0</v>
      </c>
      <c r="E20" s="22" t="s">
        <v>21</v>
      </c>
      <c r="F20" s="24">
        <v>445000</v>
      </c>
      <c r="G20" s="30">
        <v>1</v>
      </c>
      <c r="H20" s="31">
        <f t="shared" si="2"/>
        <v>445000</v>
      </c>
      <c r="I20" s="31">
        <v>0</v>
      </c>
      <c r="J20" s="31">
        <f t="shared" si="3"/>
        <v>0</v>
      </c>
      <c r="K20" s="30"/>
      <c r="L20" s="31">
        <f t="shared" si="4"/>
        <v>0</v>
      </c>
      <c r="M20" s="30"/>
      <c r="N20" s="31">
        <f t="shared" si="5"/>
        <v>0</v>
      </c>
      <c r="O20" s="30"/>
      <c r="P20" s="31">
        <f t="shared" si="6"/>
        <v>0</v>
      </c>
      <c r="Q20" s="26">
        <f t="shared" si="7"/>
        <v>1</v>
      </c>
      <c r="R20" s="26">
        <f t="shared" si="8"/>
        <v>445000</v>
      </c>
      <c r="S20" s="27" t="s">
        <v>544</v>
      </c>
      <c r="T20" s="27" t="s">
        <v>545</v>
      </c>
      <c r="U20" s="27" t="s">
        <v>521</v>
      </c>
      <c r="V20" s="28" t="s">
        <v>143</v>
      </c>
    </row>
    <row r="21" spans="1:22" s="29" customFormat="1" ht="102" customHeight="1">
      <c r="A21" s="20">
        <v>12</v>
      </c>
      <c r="B21" s="21" t="s">
        <v>144</v>
      </c>
      <c r="C21" s="21" t="s">
        <v>130</v>
      </c>
      <c r="D21" s="22">
        <v>0</v>
      </c>
      <c r="E21" s="22" t="s">
        <v>145</v>
      </c>
      <c r="F21" s="24">
        <v>25000</v>
      </c>
      <c r="G21" s="30">
        <v>3</v>
      </c>
      <c r="H21" s="31">
        <f t="shared" si="2"/>
        <v>75000</v>
      </c>
      <c r="I21" s="31">
        <v>0</v>
      </c>
      <c r="J21" s="31">
        <f t="shared" si="3"/>
        <v>0</v>
      </c>
      <c r="K21" s="30"/>
      <c r="L21" s="31">
        <f t="shared" si="4"/>
        <v>0</v>
      </c>
      <c r="M21" s="30"/>
      <c r="N21" s="31">
        <f t="shared" si="5"/>
        <v>0</v>
      </c>
      <c r="O21" s="30"/>
      <c r="P21" s="31">
        <f t="shared" si="6"/>
        <v>0</v>
      </c>
      <c r="Q21" s="26">
        <f t="shared" si="7"/>
        <v>3</v>
      </c>
      <c r="R21" s="26">
        <f t="shared" si="8"/>
        <v>75000</v>
      </c>
      <c r="S21" s="27" t="s">
        <v>544</v>
      </c>
      <c r="T21" s="27" t="s">
        <v>545</v>
      </c>
      <c r="U21" s="27" t="s">
        <v>521</v>
      </c>
      <c r="V21" s="28" t="s">
        <v>146</v>
      </c>
    </row>
    <row r="22" spans="1:22" s="29" customFormat="1" ht="83.25" customHeight="1">
      <c r="A22" s="20">
        <v>13</v>
      </c>
      <c r="B22" s="21" t="s">
        <v>147</v>
      </c>
      <c r="C22" s="21" t="s">
        <v>130</v>
      </c>
      <c r="D22" s="22">
        <v>0</v>
      </c>
      <c r="E22" s="22" t="s">
        <v>21</v>
      </c>
      <c r="F22" s="24">
        <v>800000</v>
      </c>
      <c r="G22" s="30">
        <v>1</v>
      </c>
      <c r="H22" s="31">
        <f t="shared" si="2"/>
        <v>800000</v>
      </c>
      <c r="I22" s="31">
        <v>0</v>
      </c>
      <c r="J22" s="31">
        <f t="shared" si="3"/>
        <v>0</v>
      </c>
      <c r="K22" s="30"/>
      <c r="L22" s="31">
        <f t="shared" si="4"/>
        <v>0</v>
      </c>
      <c r="M22" s="30"/>
      <c r="N22" s="31">
        <f t="shared" si="5"/>
        <v>0</v>
      </c>
      <c r="O22" s="30"/>
      <c r="P22" s="31">
        <f t="shared" si="6"/>
        <v>0</v>
      </c>
      <c r="Q22" s="26">
        <f t="shared" si="7"/>
        <v>1</v>
      </c>
      <c r="R22" s="26">
        <f t="shared" si="8"/>
        <v>800000</v>
      </c>
      <c r="S22" s="27" t="s">
        <v>544</v>
      </c>
      <c r="T22" s="27" t="s">
        <v>545</v>
      </c>
      <c r="U22" s="27" t="s">
        <v>521</v>
      </c>
      <c r="V22" s="28" t="s">
        <v>148</v>
      </c>
    </row>
    <row r="23" spans="1:22" s="29" customFormat="1" ht="60.75" customHeight="1">
      <c r="A23" s="20">
        <v>14</v>
      </c>
      <c r="B23" s="21" t="s">
        <v>149</v>
      </c>
      <c r="C23" s="21" t="s">
        <v>150</v>
      </c>
      <c r="D23" s="22">
        <v>15</v>
      </c>
      <c r="E23" s="22" t="s">
        <v>21</v>
      </c>
      <c r="F23" s="24">
        <v>560000</v>
      </c>
      <c r="G23" s="30">
        <v>4</v>
      </c>
      <c r="H23" s="31">
        <f t="shared" si="2"/>
        <v>2240000</v>
      </c>
      <c r="I23" s="31">
        <v>0</v>
      </c>
      <c r="J23" s="31">
        <f t="shared" si="3"/>
        <v>0</v>
      </c>
      <c r="K23" s="30"/>
      <c r="L23" s="31">
        <f t="shared" si="4"/>
        <v>0</v>
      </c>
      <c r="M23" s="30"/>
      <c r="N23" s="31">
        <f t="shared" si="5"/>
        <v>0</v>
      </c>
      <c r="O23" s="30"/>
      <c r="P23" s="31">
        <f t="shared" si="6"/>
        <v>0</v>
      </c>
      <c r="Q23" s="26">
        <f t="shared" si="7"/>
        <v>4</v>
      </c>
      <c r="R23" s="26">
        <f t="shared" si="8"/>
        <v>2240000</v>
      </c>
      <c r="S23" s="27" t="s">
        <v>527</v>
      </c>
      <c r="T23" s="27" t="s">
        <v>545</v>
      </c>
      <c r="U23" s="27" t="s">
        <v>521</v>
      </c>
      <c r="V23" s="28" t="s">
        <v>151</v>
      </c>
    </row>
    <row r="24" spans="1:22" s="29" customFormat="1" ht="58.5">
      <c r="A24" s="20">
        <v>15</v>
      </c>
      <c r="B24" s="21" t="s">
        <v>152</v>
      </c>
      <c r="C24" s="21" t="s">
        <v>150</v>
      </c>
      <c r="D24" s="22">
        <v>0</v>
      </c>
      <c r="E24" s="22" t="s">
        <v>21</v>
      </c>
      <c r="F24" s="24">
        <v>400000</v>
      </c>
      <c r="G24" s="30">
        <v>1</v>
      </c>
      <c r="H24" s="31">
        <f t="shared" si="2"/>
        <v>400000</v>
      </c>
      <c r="I24" s="31">
        <v>0</v>
      </c>
      <c r="J24" s="31">
        <f t="shared" si="3"/>
        <v>0</v>
      </c>
      <c r="K24" s="30"/>
      <c r="L24" s="31">
        <f t="shared" si="4"/>
        <v>0</v>
      </c>
      <c r="M24" s="30"/>
      <c r="N24" s="31">
        <f t="shared" si="5"/>
        <v>0</v>
      </c>
      <c r="O24" s="30"/>
      <c r="P24" s="31">
        <f t="shared" si="6"/>
        <v>0</v>
      </c>
      <c r="Q24" s="26">
        <f t="shared" si="7"/>
        <v>1</v>
      </c>
      <c r="R24" s="26">
        <f t="shared" si="8"/>
        <v>400000</v>
      </c>
      <c r="S24" s="27" t="s">
        <v>527</v>
      </c>
      <c r="T24" s="27" t="s">
        <v>545</v>
      </c>
      <c r="U24" s="27" t="s">
        <v>521</v>
      </c>
      <c r="V24" s="28" t="s">
        <v>153</v>
      </c>
    </row>
    <row r="25" spans="1:22" s="29" customFormat="1" ht="103.5" customHeight="1">
      <c r="A25" s="20">
        <v>16</v>
      </c>
      <c r="B25" s="21" t="s">
        <v>154</v>
      </c>
      <c r="C25" s="21" t="s">
        <v>155</v>
      </c>
      <c r="D25" s="22">
        <v>2</v>
      </c>
      <c r="E25" s="22" t="s">
        <v>21</v>
      </c>
      <c r="F25" s="24">
        <v>240000</v>
      </c>
      <c r="G25" s="30">
        <v>1</v>
      </c>
      <c r="H25" s="31">
        <f t="shared" si="2"/>
        <v>240000</v>
      </c>
      <c r="I25" s="31">
        <v>0</v>
      </c>
      <c r="J25" s="31">
        <f t="shared" si="3"/>
        <v>0</v>
      </c>
      <c r="K25" s="30"/>
      <c r="L25" s="31">
        <f t="shared" si="4"/>
        <v>0</v>
      </c>
      <c r="M25" s="30"/>
      <c r="N25" s="31">
        <f t="shared" si="5"/>
        <v>0</v>
      </c>
      <c r="O25" s="30"/>
      <c r="P25" s="31">
        <f t="shared" si="6"/>
        <v>0</v>
      </c>
      <c r="Q25" s="26">
        <f t="shared" si="7"/>
        <v>1</v>
      </c>
      <c r="R25" s="26">
        <f t="shared" si="8"/>
        <v>240000</v>
      </c>
      <c r="S25" s="27" t="s">
        <v>526</v>
      </c>
      <c r="T25" s="27" t="s">
        <v>545</v>
      </c>
      <c r="U25" s="27" t="s">
        <v>521</v>
      </c>
      <c r="V25" s="28" t="s">
        <v>156</v>
      </c>
    </row>
    <row r="26" spans="1:22" s="29" customFormat="1" ht="60.75" customHeight="1">
      <c r="A26" s="20">
        <v>17</v>
      </c>
      <c r="B26" s="21" t="s">
        <v>157</v>
      </c>
      <c r="C26" s="21" t="s">
        <v>158</v>
      </c>
      <c r="D26" s="22">
        <v>0</v>
      </c>
      <c r="E26" s="22" t="s">
        <v>60</v>
      </c>
      <c r="F26" s="24">
        <v>800000</v>
      </c>
      <c r="G26" s="30">
        <v>1</v>
      </c>
      <c r="H26" s="31">
        <f t="shared" si="2"/>
        <v>800000</v>
      </c>
      <c r="I26" s="31">
        <v>0</v>
      </c>
      <c r="J26" s="31">
        <f t="shared" si="3"/>
        <v>0</v>
      </c>
      <c r="K26" s="30"/>
      <c r="L26" s="31">
        <f t="shared" si="4"/>
        <v>0</v>
      </c>
      <c r="M26" s="30"/>
      <c r="N26" s="31">
        <f t="shared" si="5"/>
        <v>0</v>
      </c>
      <c r="O26" s="30"/>
      <c r="P26" s="31">
        <f t="shared" si="6"/>
        <v>0</v>
      </c>
      <c r="Q26" s="26">
        <f t="shared" si="7"/>
        <v>1</v>
      </c>
      <c r="R26" s="26">
        <f t="shared" si="8"/>
        <v>800000</v>
      </c>
      <c r="S26" s="27" t="s">
        <v>526</v>
      </c>
      <c r="T26" s="27" t="s">
        <v>545</v>
      </c>
      <c r="U26" s="27" t="s">
        <v>521</v>
      </c>
      <c r="V26" s="28" t="s">
        <v>159</v>
      </c>
    </row>
    <row r="27" spans="1:22" s="29" customFormat="1" ht="58.5">
      <c r="A27" s="20">
        <v>18</v>
      </c>
      <c r="B27" s="21" t="s">
        <v>160</v>
      </c>
      <c r="C27" s="21" t="s">
        <v>161</v>
      </c>
      <c r="D27" s="22">
        <v>0</v>
      </c>
      <c r="E27" s="22" t="s">
        <v>21</v>
      </c>
      <c r="F27" s="24">
        <v>9270000</v>
      </c>
      <c r="G27" s="30">
        <v>1</v>
      </c>
      <c r="H27" s="31">
        <f t="shared" si="2"/>
        <v>9270000</v>
      </c>
      <c r="I27" s="31">
        <v>0</v>
      </c>
      <c r="J27" s="31">
        <f t="shared" si="3"/>
        <v>0</v>
      </c>
      <c r="K27" s="30"/>
      <c r="L27" s="31">
        <f t="shared" si="4"/>
        <v>0</v>
      </c>
      <c r="M27" s="30"/>
      <c r="N27" s="31">
        <f t="shared" si="5"/>
        <v>0</v>
      </c>
      <c r="O27" s="30"/>
      <c r="P27" s="31">
        <f t="shared" si="6"/>
        <v>0</v>
      </c>
      <c r="Q27" s="26">
        <f t="shared" si="7"/>
        <v>1</v>
      </c>
      <c r="R27" s="26">
        <f t="shared" si="8"/>
        <v>9270000</v>
      </c>
      <c r="S27" s="27" t="s">
        <v>527</v>
      </c>
      <c r="T27" s="27" t="s">
        <v>545</v>
      </c>
      <c r="U27" s="27" t="s">
        <v>521</v>
      </c>
      <c r="V27" s="28" t="s">
        <v>162</v>
      </c>
    </row>
    <row r="28" spans="1:22" s="29" customFormat="1" ht="82.5" customHeight="1">
      <c r="A28" s="20">
        <v>19</v>
      </c>
      <c r="B28" s="21" t="s">
        <v>163</v>
      </c>
      <c r="C28" s="21" t="s">
        <v>161</v>
      </c>
      <c r="D28" s="22">
        <v>0</v>
      </c>
      <c r="E28" s="22" t="s">
        <v>21</v>
      </c>
      <c r="F28" s="24">
        <v>1650000</v>
      </c>
      <c r="G28" s="30">
        <v>1</v>
      </c>
      <c r="H28" s="31">
        <f t="shared" si="2"/>
        <v>1650000</v>
      </c>
      <c r="I28" s="31">
        <v>0</v>
      </c>
      <c r="J28" s="31">
        <f t="shared" si="3"/>
        <v>0</v>
      </c>
      <c r="K28" s="30"/>
      <c r="L28" s="31">
        <f t="shared" si="4"/>
        <v>0</v>
      </c>
      <c r="M28" s="30"/>
      <c r="N28" s="31">
        <f t="shared" si="5"/>
        <v>0</v>
      </c>
      <c r="O28" s="30"/>
      <c r="P28" s="31">
        <f t="shared" si="6"/>
        <v>0</v>
      </c>
      <c r="Q28" s="26">
        <f t="shared" si="7"/>
        <v>1</v>
      </c>
      <c r="R28" s="26">
        <f t="shared" si="8"/>
        <v>1650000</v>
      </c>
      <c r="S28" s="27" t="s">
        <v>527</v>
      </c>
      <c r="T28" s="27" t="s">
        <v>545</v>
      </c>
      <c r="U28" s="27" t="s">
        <v>521</v>
      </c>
      <c r="V28" s="28" t="s">
        <v>164</v>
      </c>
    </row>
    <row r="29" spans="1:22" s="29" customFormat="1" ht="105.75" customHeight="1">
      <c r="A29" s="20">
        <v>20</v>
      </c>
      <c r="B29" s="21" t="s">
        <v>165</v>
      </c>
      <c r="C29" s="21" t="s">
        <v>161</v>
      </c>
      <c r="D29" s="22">
        <v>0</v>
      </c>
      <c r="E29" s="22" t="s">
        <v>166</v>
      </c>
      <c r="F29" s="24">
        <v>2500000</v>
      </c>
      <c r="G29" s="30">
        <v>1</v>
      </c>
      <c r="H29" s="31">
        <f t="shared" si="2"/>
        <v>2500000</v>
      </c>
      <c r="I29" s="31">
        <v>0</v>
      </c>
      <c r="J29" s="31">
        <f t="shared" si="3"/>
        <v>0</v>
      </c>
      <c r="K29" s="30"/>
      <c r="L29" s="31">
        <f t="shared" si="4"/>
        <v>0</v>
      </c>
      <c r="M29" s="30"/>
      <c r="N29" s="31">
        <f t="shared" si="5"/>
        <v>0</v>
      </c>
      <c r="O29" s="30"/>
      <c r="P29" s="31">
        <f t="shared" si="6"/>
        <v>0</v>
      </c>
      <c r="Q29" s="26">
        <f t="shared" si="7"/>
        <v>1</v>
      </c>
      <c r="R29" s="26">
        <f t="shared" si="8"/>
        <v>2500000</v>
      </c>
      <c r="S29" s="27" t="s">
        <v>526</v>
      </c>
      <c r="T29" s="27" t="s">
        <v>545</v>
      </c>
      <c r="U29" s="27" t="s">
        <v>521</v>
      </c>
      <c r="V29" s="28" t="s">
        <v>167</v>
      </c>
    </row>
    <row r="30" spans="1:22" s="29" customFormat="1" ht="87.75" customHeight="1">
      <c r="A30" s="20">
        <v>21</v>
      </c>
      <c r="B30" s="21" t="s">
        <v>168</v>
      </c>
      <c r="C30" s="21" t="s">
        <v>169</v>
      </c>
      <c r="D30" s="22">
        <v>0</v>
      </c>
      <c r="E30" s="22" t="s">
        <v>21</v>
      </c>
      <c r="F30" s="24">
        <v>380000</v>
      </c>
      <c r="G30" s="30">
        <v>2</v>
      </c>
      <c r="H30" s="31">
        <f t="shared" si="2"/>
        <v>760000</v>
      </c>
      <c r="I30" s="31">
        <v>0</v>
      </c>
      <c r="J30" s="31">
        <f t="shared" si="3"/>
        <v>0</v>
      </c>
      <c r="K30" s="30"/>
      <c r="L30" s="31">
        <f t="shared" si="4"/>
        <v>0</v>
      </c>
      <c r="M30" s="30"/>
      <c r="N30" s="31">
        <f t="shared" si="5"/>
        <v>0</v>
      </c>
      <c r="O30" s="30"/>
      <c r="P30" s="31">
        <f t="shared" si="6"/>
        <v>0</v>
      </c>
      <c r="Q30" s="26">
        <f t="shared" si="7"/>
        <v>2</v>
      </c>
      <c r="R30" s="26">
        <f t="shared" si="8"/>
        <v>760000</v>
      </c>
      <c r="S30" s="27" t="s">
        <v>544</v>
      </c>
      <c r="T30" s="27" t="s">
        <v>545</v>
      </c>
      <c r="U30" s="27" t="s">
        <v>521</v>
      </c>
      <c r="V30" s="28" t="s">
        <v>170</v>
      </c>
    </row>
    <row r="31" spans="1:22" s="29" customFormat="1" ht="102.75" customHeight="1">
      <c r="A31" s="20">
        <v>22</v>
      </c>
      <c r="B31" s="21" t="s">
        <v>171</v>
      </c>
      <c r="C31" s="21" t="s">
        <v>169</v>
      </c>
      <c r="D31" s="22">
        <v>0</v>
      </c>
      <c r="E31" s="22" t="s">
        <v>21</v>
      </c>
      <c r="F31" s="24">
        <v>1800000</v>
      </c>
      <c r="G31" s="30">
        <v>1</v>
      </c>
      <c r="H31" s="31">
        <f t="shared" si="2"/>
        <v>1800000</v>
      </c>
      <c r="I31" s="31">
        <v>0</v>
      </c>
      <c r="J31" s="31">
        <f t="shared" si="3"/>
        <v>0</v>
      </c>
      <c r="K31" s="30"/>
      <c r="L31" s="31">
        <f t="shared" si="4"/>
        <v>0</v>
      </c>
      <c r="M31" s="30"/>
      <c r="N31" s="31">
        <f t="shared" si="5"/>
        <v>0</v>
      </c>
      <c r="O31" s="30"/>
      <c r="P31" s="31">
        <f t="shared" si="6"/>
        <v>0</v>
      </c>
      <c r="Q31" s="26">
        <f t="shared" si="7"/>
        <v>1</v>
      </c>
      <c r="R31" s="26">
        <f t="shared" si="8"/>
        <v>1800000</v>
      </c>
      <c r="S31" s="27" t="s">
        <v>544</v>
      </c>
      <c r="T31" s="27" t="s">
        <v>545</v>
      </c>
      <c r="U31" s="27" t="s">
        <v>521</v>
      </c>
      <c r="V31" s="28" t="s">
        <v>172</v>
      </c>
    </row>
    <row r="32" spans="1:22" s="29" customFormat="1" ht="65.25" customHeight="1">
      <c r="A32" s="20">
        <v>23</v>
      </c>
      <c r="B32" s="21" t="s">
        <v>173</v>
      </c>
      <c r="C32" s="21" t="s">
        <v>169</v>
      </c>
      <c r="D32" s="22">
        <v>0</v>
      </c>
      <c r="E32" s="22" t="s">
        <v>21</v>
      </c>
      <c r="F32" s="24">
        <v>35000</v>
      </c>
      <c r="G32" s="30">
        <v>1</v>
      </c>
      <c r="H32" s="31">
        <f t="shared" si="2"/>
        <v>35000</v>
      </c>
      <c r="I32" s="31">
        <v>0</v>
      </c>
      <c r="J32" s="31">
        <f t="shared" si="3"/>
        <v>0</v>
      </c>
      <c r="K32" s="30"/>
      <c r="L32" s="31">
        <f t="shared" si="4"/>
        <v>0</v>
      </c>
      <c r="M32" s="30"/>
      <c r="N32" s="31">
        <f t="shared" si="5"/>
        <v>0</v>
      </c>
      <c r="O32" s="30"/>
      <c r="P32" s="31">
        <f t="shared" si="6"/>
        <v>0</v>
      </c>
      <c r="Q32" s="26">
        <f t="shared" si="7"/>
        <v>1</v>
      </c>
      <c r="R32" s="26">
        <f t="shared" si="8"/>
        <v>35000</v>
      </c>
      <c r="S32" s="27" t="s">
        <v>544</v>
      </c>
      <c r="T32" s="27" t="s">
        <v>545</v>
      </c>
      <c r="U32" s="27" t="s">
        <v>521</v>
      </c>
      <c r="V32" s="28" t="s">
        <v>174</v>
      </c>
    </row>
    <row r="33" spans="1:22" s="29" customFormat="1" ht="84.75" customHeight="1">
      <c r="A33" s="20">
        <v>24</v>
      </c>
      <c r="B33" s="21" t="s">
        <v>175</v>
      </c>
      <c r="C33" s="21" t="s">
        <v>169</v>
      </c>
      <c r="D33" s="22">
        <v>1</v>
      </c>
      <c r="E33" s="22" t="s">
        <v>21</v>
      </c>
      <c r="F33" s="24">
        <v>420000</v>
      </c>
      <c r="G33" s="30">
        <v>1</v>
      </c>
      <c r="H33" s="31">
        <f t="shared" si="2"/>
        <v>420000</v>
      </c>
      <c r="I33" s="31">
        <v>0</v>
      </c>
      <c r="J33" s="31">
        <f t="shared" si="3"/>
        <v>0</v>
      </c>
      <c r="K33" s="30"/>
      <c r="L33" s="31">
        <f t="shared" si="4"/>
        <v>0</v>
      </c>
      <c r="M33" s="30"/>
      <c r="N33" s="31">
        <f t="shared" si="5"/>
        <v>0</v>
      </c>
      <c r="O33" s="30"/>
      <c r="P33" s="31">
        <f t="shared" si="6"/>
        <v>0</v>
      </c>
      <c r="Q33" s="26">
        <f t="shared" si="7"/>
        <v>1</v>
      </c>
      <c r="R33" s="26">
        <f t="shared" si="8"/>
        <v>420000</v>
      </c>
      <c r="S33" s="27" t="s">
        <v>544</v>
      </c>
      <c r="T33" s="27" t="s">
        <v>545</v>
      </c>
      <c r="U33" s="27" t="s">
        <v>521</v>
      </c>
      <c r="V33" s="28" t="s">
        <v>176</v>
      </c>
    </row>
    <row r="34" spans="1:22" s="29" customFormat="1" ht="58.5">
      <c r="A34" s="20">
        <v>25</v>
      </c>
      <c r="B34" s="21" t="s">
        <v>177</v>
      </c>
      <c r="C34" s="21" t="s">
        <v>169</v>
      </c>
      <c r="D34" s="22">
        <v>7</v>
      </c>
      <c r="E34" s="22" t="s">
        <v>21</v>
      </c>
      <c r="F34" s="24">
        <v>2200000</v>
      </c>
      <c r="G34" s="30">
        <v>2</v>
      </c>
      <c r="H34" s="31">
        <f t="shared" si="2"/>
        <v>4400000</v>
      </c>
      <c r="I34" s="31">
        <v>0</v>
      </c>
      <c r="J34" s="31">
        <f t="shared" si="3"/>
        <v>0</v>
      </c>
      <c r="K34" s="30"/>
      <c r="L34" s="31">
        <f t="shared" si="4"/>
        <v>0</v>
      </c>
      <c r="M34" s="30"/>
      <c r="N34" s="31">
        <f t="shared" si="5"/>
        <v>0</v>
      </c>
      <c r="O34" s="30"/>
      <c r="P34" s="31">
        <f t="shared" si="6"/>
        <v>0</v>
      </c>
      <c r="Q34" s="26">
        <f t="shared" si="7"/>
        <v>2</v>
      </c>
      <c r="R34" s="26">
        <f t="shared" si="8"/>
        <v>4400000</v>
      </c>
      <c r="S34" s="27" t="s">
        <v>544</v>
      </c>
      <c r="T34" s="27" t="s">
        <v>545</v>
      </c>
      <c r="U34" s="27" t="s">
        <v>521</v>
      </c>
      <c r="V34" s="28" t="s">
        <v>178</v>
      </c>
    </row>
    <row r="35" spans="1:22" s="29" customFormat="1" ht="58.5">
      <c r="A35" s="20">
        <v>26</v>
      </c>
      <c r="B35" s="21" t="s">
        <v>179</v>
      </c>
      <c r="C35" s="21" t="s">
        <v>180</v>
      </c>
      <c r="D35" s="22">
        <v>0</v>
      </c>
      <c r="E35" s="22" t="s">
        <v>21</v>
      </c>
      <c r="F35" s="24">
        <v>715000</v>
      </c>
      <c r="G35" s="30">
        <v>1</v>
      </c>
      <c r="H35" s="31">
        <f t="shared" si="2"/>
        <v>715000</v>
      </c>
      <c r="I35" s="31">
        <v>0</v>
      </c>
      <c r="J35" s="31">
        <f t="shared" si="3"/>
        <v>0</v>
      </c>
      <c r="K35" s="30"/>
      <c r="L35" s="31">
        <f t="shared" si="4"/>
        <v>0</v>
      </c>
      <c r="M35" s="30"/>
      <c r="N35" s="31">
        <f t="shared" si="5"/>
        <v>0</v>
      </c>
      <c r="O35" s="30"/>
      <c r="P35" s="31">
        <f t="shared" si="6"/>
        <v>0</v>
      </c>
      <c r="Q35" s="26">
        <f t="shared" si="7"/>
        <v>1</v>
      </c>
      <c r="R35" s="26">
        <f t="shared" si="8"/>
        <v>715000</v>
      </c>
      <c r="S35" s="27" t="s">
        <v>544</v>
      </c>
      <c r="T35" s="27" t="s">
        <v>545</v>
      </c>
      <c r="U35" s="27" t="s">
        <v>521</v>
      </c>
      <c r="V35" s="28" t="s">
        <v>181</v>
      </c>
    </row>
    <row r="36" spans="1:22" s="29" customFormat="1" ht="58.5">
      <c r="A36" s="20">
        <v>27</v>
      </c>
      <c r="B36" s="21" t="s">
        <v>182</v>
      </c>
      <c r="C36" s="21" t="s">
        <v>180</v>
      </c>
      <c r="D36" s="22">
        <v>0</v>
      </c>
      <c r="E36" s="22" t="s">
        <v>21</v>
      </c>
      <c r="F36" s="24">
        <v>1503350</v>
      </c>
      <c r="G36" s="30">
        <v>1</v>
      </c>
      <c r="H36" s="31">
        <f t="shared" si="2"/>
        <v>1503350</v>
      </c>
      <c r="I36" s="31">
        <v>0</v>
      </c>
      <c r="J36" s="31">
        <f t="shared" si="3"/>
        <v>0</v>
      </c>
      <c r="K36" s="30"/>
      <c r="L36" s="31">
        <f t="shared" si="4"/>
        <v>0</v>
      </c>
      <c r="M36" s="30"/>
      <c r="N36" s="31">
        <f t="shared" si="5"/>
        <v>0</v>
      </c>
      <c r="O36" s="30"/>
      <c r="P36" s="31">
        <f t="shared" si="6"/>
        <v>0</v>
      </c>
      <c r="Q36" s="26">
        <f t="shared" si="7"/>
        <v>1</v>
      </c>
      <c r="R36" s="26">
        <f t="shared" si="8"/>
        <v>1503350</v>
      </c>
      <c r="S36" s="27" t="s">
        <v>526</v>
      </c>
      <c r="T36" s="27" t="s">
        <v>545</v>
      </c>
      <c r="U36" s="27" t="s">
        <v>521</v>
      </c>
      <c r="V36" s="28" t="s">
        <v>183</v>
      </c>
    </row>
    <row r="37" spans="1:22" s="29" customFormat="1" ht="66" customHeight="1">
      <c r="A37" s="20">
        <v>28</v>
      </c>
      <c r="B37" s="21" t="s">
        <v>184</v>
      </c>
      <c r="C37" s="21" t="s">
        <v>185</v>
      </c>
      <c r="D37" s="22">
        <v>0</v>
      </c>
      <c r="E37" s="22" t="s">
        <v>21</v>
      </c>
      <c r="F37" s="24">
        <v>32000</v>
      </c>
      <c r="G37" s="30">
        <v>5</v>
      </c>
      <c r="H37" s="31">
        <f t="shared" si="2"/>
        <v>160000</v>
      </c>
      <c r="I37" s="31">
        <v>0</v>
      </c>
      <c r="J37" s="31">
        <f t="shared" si="3"/>
        <v>0</v>
      </c>
      <c r="K37" s="30"/>
      <c r="L37" s="31">
        <f t="shared" si="4"/>
        <v>0</v>
      </c>
      <c r="M37" s="30"/>
      <c r="N37" s="31">
        <f t="shared" si="5"/>
        <v>0</v>
      </c>
      <c r="O37" s="30"/>
      <c r="P37" s="31">
        <f t="shared" si="6"/>
        <v>0</v>
      </c>
      <c r="Q37" s="26">
        <f t="shared" si="7"/>
        <v>5</v>
      </c>
      <c r="R37" s="26">
        <f t="shared" si="8"/>
        <v>160000</v>
      </c>
      <c r="S37" s="27" t="s">
        <v>526</v>
      </c>
      <c r="T37" s="27" t="s">
        <v>545</v>
      </c>
      <c r="U37" s="27" t="s">
        <v>521</v>
      </c>
      <c r="V37" s="28" t="s">
        <v>186</v>
      </c>
    </row>
    <row r="38" spans="1:22" s="29" customFormat="1" ht="86.25" customHeight="1">
      <c r="A38" s="20">
        <v>29</v>
      </c>
      <c r="B38" s="21" t="s">
        <v>187</v>
      </c>
      <c r="C38" s="21" t="s">
        <v>180</v>
      </c>
      <c r="D38" s="22">
        <v>0</v>
      </c>
      <c r="E38" s="22" t="s">
        <v>21</v>
      </c>
      <c r="F38" s="24">
        <v>30100</v>
      </c>
      <c r="G38" s="30">
        <v>3</v>
      </c>
      <c r="H38" s="31">
        <f t="shared" si="2"/>
        <v>90300</v>
      </c>
      <c r="I38" s="31">
        <v>0</v>
      </c>
      <c r="J38" s="31">
        <f t="shared" si="3"/>
        <v>0</v>
      </c>
      <c r="K38" s="30"/>
      <c r="L38" s="31">
        <f t="shared" si="4"/>
        <v>0</v>
      </c>
      <c r="M38" s="30"/>
      <c r="N38" s="31">
        <f t="shared" si="5"/>
        <v>0</v>
      </c>
      <c r="O38" s="30"/>
      <c r="P38" s="31">
        <f t="shared" si="6"/>
        <v>0</v>
      </c>
      <c r="Q38" s="26">
        <f t="shared" si="7"/>
        <v>3</v>
      </c>
      <c r="R38" s="26">
        <f t="shared" si="8"/>
        <v>90300</v>
      </c>
      <c r="S38" s="27" t="s">
        <v>526</v>
      </c>
      <c r="T38" s="27" t="s">
        <v>546</v>
      </c>
      <c r="U38" s="27" t="s">
        <v>521</v>
      </c>
      <c r="V38" s="28" t="s">
        <v>188</v>
      </c>
    </row>
    <row r="39" spans="1:22" s="29" customFormat="1" ht="84" customHeight="1">
      <c r="A39" s="20">
        <v>30</v>
      </c>
      <c r="B39" s="21" t="s">
        <v>189</v>
      </c>
      <c r="C39" s="21" t="s">
        <v>180</v>
      </c>
      <c r="D39" s="22">
        <v>0</v>
      </c>
      <c r="E39" s="22" t="s">
        <v>21</v>
      </c>
      <c r="F39" s="24">
        <v>42500</v>
      </c>
      <c r="G39" s="30">
        <v>3</v>
      </c>
      <c r="H39" s="31">
        <f t="shared" si="2"/>
        <v>127500</v>
      </c>
      <c r="I39" s="31">
        <v>0</v>
      </c>
      <c r="J39" s="31">
        <f t="shared" si="3"/>
        <v>0</v>
      </c>
      <c r="K39" s="30"/>
      <c r="L39" s="31">
        <f t="shared" si="4"/>
        <v>0</v>
      </c>
      <c r="M39" s="30"/>
      <c r="N39" s="31">
        <f t="shared" si="5"/>
        <v>0</v>
      </c>
      <c r="O39" s="30"/>
      <c r="P39" s="31">
        <f t="shared" si="6"/>
        <v>0</v>
      </c>
      <c r="Q39" s="26">
        <f t="shared" si="7"/>
        <v>3</v>
      </c>
      <c r="R39" s="26">
        <f t="shared" si="8"/>
        <v>127500</v>
      </c>
      <c r="S39" s="27" t="s">
        <v>526</v>
      </c>
      <c r="T39" s="27" t="s">
        <v>546</v>
      </c>
      <c r="U39" s="27" t="s">
        <v>521</v>
      </c>
      <c r="V39" s="28" t="s">
        <v>549</v>
      </c>
    </row>
    <row r="40" spans="1:22" s="29" customFormat="1" ht="226.5" customHeight="1">
      <c r="A40" s="20">
        <v>31</v>
      </c>
      <c r="B40" s="21" t="s">
        <v>190</v>
      </c>
      <c r="C40" s="21" t="s">
        <v>180</v>
      </c>
      <c r="D40" s="22">
        <v>0</v>
      </c>
      <c r="E40" s="22" t="s">
        <v>21</v>
      </c>
      <c r="F40" s="24">
        <v>54200</v>
      </c>
      <c r="G40" s="30">
        <v>8</v>
      </c>
      <c r="H40" s="31">
        <f t="shared" si="2"/>
        <v>433600</v>
      </c>
      <c r="I40" s="31">
        <v>0</v>
      </c>
      <c r="J40" s="31">
        <f t="shared" si="3"/>
        <v>0</v>
      </c>
      <c r="K40" s="30"/>
      <c r="L40" s="31">
        <f t="shared" si="4"/>
        <v>0</v>
      </c>
      <c r="M40" s="30"/>
      <c r="N40" s="31">
        <f t="shared" si="5"/>
        <v>0</v>
      </c>
      <c r="O40" s="30"/>
      <c r="P40" s="31">
        <f t="shared" si="6"/>
        <v>0</v>
      </c>
      <c r="Q40" s="26">
        <f t="shared" si="7"/>
        <v>8</v>
      </c>
      <c r="R40" s="26">
        <f t="shared" si="8"/>
        <v>433600</v>
      </c>
      <c r="S40" s="27" t="s">
        <v>526</v>
      </c>
      <c r="T40" s="27" t="s">
        <v>546</v>
      </c>
      <c r="U40" s="27" t="s">
        <v>521</v>
      </c>
      <c r="V40" s="28" t="s">
        <v>191</v>
      </c>
    </row>
    <row r="41" spans="1:22" s="29" customFormat="1" ht="42.75" customHeight="1">
      <c r="A41" s="20">
        <v>32</v>
      </c>
      <c r="B41" s="21" t="s">
        <v>192</v>
      </c>
      <c r="C41" s="21" t="s">
        <v>180</v>
      </c>
      <c r="D41" s="22">
        <v>0</v>
      </c>
      <c r="E41" s="22" t="s">
        <v>21</v>
      </c>
      <c r="F41" s="24">
        <v>60100</v>
      </c>
      <c r="G41" s="30">
        <v>2</v>
      </c>
      <c r="H41" s="31">
        <f t="shared" si="2"/>
        <v>120200</v>
      </c>
      <c r="I41" s="31">
        <v>0</v>
      </c>
      <c r="J41" s="31">
        <f t="shared" si="3"/>
        <v>0</v>
      </c>
      <c r="K41" s="30"/>
      <c r="L41" s="31">
        <f t="shared" si="4"/>
        <v>0</v>
      </c>
      <c r="M41" s="30"/>
      <c r="N41" s="31">
        <f t="shared" si="5"/>
        <v>0</v>
      </c>
      <c r="O41" s="30"/>
      <c r="P41" s="31">
        <f t="shared" si="6"/>
        <v>0</v>
      </c>
      <c r="Q41" s="26">
        <f t="shared" si="7"/>
        <v>2</v>
      </c>
      <c r="R41" s="26">
        <f t="shared" si="8"/>
        <v>120200</v>
      </c>
      <c r="S41" s="27" t="s">
        <v>526</v>
      </c>
      <c r="T41" s="27" t="s">
        <v>546</v>
      </c>
      <c r="U41" s="27" t="s">
        <v>521</v>
      </c>
      <c r="V41" s="28" t="s">
        <v>193</v>
      </c>
    </row>
    <row r="42" spans="1:22" s="29" customFormat="1" ht="102.75" customHeight="1">
      <c r="A42" s="20">
        <v>33</v>
      </c>
      <c r="B42" s="21" t="s">
        <v>194</v>
      </c>
      <c r="C42" s="21" t="s">
        <v>130</v>
      </c>
      <c r="D42" s="22">
        <v>0</v>
      </c>
      <c r="E42" s="22" t="s">
        <v>21</v>
      </c>
      <c r="F42" s="24">
        <v>140000</v>
      </c>
      <c r="G42" s="30">
        <v>3</v>
      </c>
      <c r="H42" s="31">
        <f t="shared" ref="H42:H73" si="9">G42*F42</f>
        <v>420000</v>
      </c>
      <c r="I42" s="31">
        <v>0</v>
      </c>
      <c r="J42" s="31">
        <f t="shared" ref="J42:J73" si="10">I42*F42</f>
        <v>0</v>
      </c>
      <c r="K42" s="30"/>
      <c r="L42" s="31">
        <f t="shared" ref="L42:L73" si="11">F42*K42</f>
        <v>0</v>
      </c>
      <c r="M42" s="30"/>
      <c r="N42" s="31">
        <f t="shared" ref="N42:N73" si="12">M42*F42</f>
        <v>0</v>
      </c>
      <c r="O42" s="30"/>
      <c r="P42" s="31">
        <f t="shared" ref="P42:P73" si="13">O42*H42</f>
        <v>0</v>
      </c>
      <c r="Q42" s="26">
        <f t="shared" si="7"/>
        <v>3</v>
      </c>
      <c r="R42" s="26">
        <f t="shared" si="8"/>
        <v>420000</v>
      </c>
      <c r="S42" s="27" t="s">
        <v>544</v>
      </c>
      <c r="T42" s="27" t="s">
        <v>545</v>
      </c>
      <c r="U42" s="27" t="s">
        <v>521</v>
      </c>
      <c r="V42" s="28" t="s">
        <v>195</v>
      </c>
    </row>
    <row r="43" spans="1:22" s="29" customFormat="1" ht="104.25" customHeight="1">
      <c r="A43" s="20">
        <v>34</v>
      </c>
      <c r="B43" s="21" t="s">
        <v>196</v>
      </c>
      <c r="C43" s="21" t="s">
        <v>130</v>
      </c>
      <c r="D43" s="22">
        <v>0</v>
      </c>
      <c r="E43" s="22" t="s">
        <v>21</v>
      </c>
      <c r="F43" s="24">
        <v>130000</v>
      </c>
      <c r="G43" s="30">
        <v>3</v>
      </c>
      <c r="H43" s="31">
        <f t="shared" si="9"/>
        <v>390000</v>
      </c>
      <c r="I43" s="31">
        <v>0</v>
      </c>
      <c r="J43" s="31">
        <f t="shared" si="10"/>
        <v>0</v>
      </c>
      <c r="K43" s="30"/>
      <c r="L43" s="31">
        <f t="shared" si="11"/>
        <v>0</v>
      </c>
      <c r="M43" s="30"/>
      <c r="N43" s="31">
        <f t="shared" si="12"/>
        <v>0</v>
      </c>
      <c r="O43" s="30"/>
      <c r="P43" s="31">
        <f t="shared" si="13"/>
        <v>0</v>
      </c>
      <c r="Q43" s="26">
        <f t="shared" si="7"/>
        <v>3</v>
      </c>
      <c r="R43" s="26">
        <f t="shared" si="8"/>
        <v>390000</v>
      </c>
      <c r="S43" s="27" t="s">
        <v>544</v>
      </c>
      <c r="T43" s="27" t="s">
        <v>545</v>
      </c>
      <c r="U43" s="27" t="s">
        <v>521</v>
      </c>
      <c r="V43" s="28" t="s">
        <v>197</v>
      </c>
    </row>
    <row r="44" spans="1:22" s="29" customFormat="1" ht="102" customHeight="1">
      <c r="A44" s="20">
        <v>35</v>
      </c>
      <c r="B44" s="21" t="s">
        <v>198</v>
      </c>
      <c r="C44" s="21" t="s">
        <v>130</v>
      </c>
      <c r="D44" s="22">
        <v>0</v>
      </c>
      <c r="E44" s="22" t="s">
        <v>21</v>
      </c>
      <c r="F44" s="24">
        <v>2100000</v>
      </c>
      <c r="G44" s="30">
        <v>1</v>
      </c>
      <c r="H44" s="31">
        <f t="shared" si="9"/>
        <v>2100000</v>
      </c>
      <c r="I44" s="31">
        <v>0</v>
      </c>
      <c r="J44" s="31">
        <f t="shared" si="10"/>
        <v>0</v>
      </c>
      <c r="K44" s="30"/>
      <c r="L44" s="31">
        <f t="shared" si="11"/>
        <v>0</v>
      </c>
      <c r="M44" s="30"/>
      <c r="N44" s="31">
        <f t="shared" si="12"/>
        <v>0</v>
      </c>
      <c r="O44" s="30"/>
      <c r="P44" s="31">
        <f t="shared" si="13"/>
        <v>0</v>
      </c>
      <c r="Q44" s="26">
        <f t="shared" si="7"/>
        <v>1</v>
      </c>
      <c r="R44" s="26">
        <f t="shared" si="8"/>
        <v>2100000</v>
      </c>
      <c r="S44" s="27" t="s">
        <v>544</v>
      </c>
      <c r="T44" s="27" t="s">
        <v>545</v>
      </c>
      <c r="U44" s="27" t="s">
        <v>521</v>
      </c>
      <c r="V44" s="28" t="s">
        <v>199</v>
      </c>
    </row>
    <row r="45" spans="1:22" s="29" customFormat="1" ht="102" customHeight="1">
      <c r="A45" s="20">
        <v>36</v>
      </c>
      <c r="B45" s="21" t="s">
        <v>200</v>
      </c>
      <c r="C45" s="21" t="s">
        <v>130</v>
      </c>
      <c r="D45" s="22">
        <v>0</v>
      </c>
      <c r="E45" s="22" t="s">
        <v>21</v>
      </c>
      <c r="F45" s="24">
        <v>642000</v>
      </c>
      <c r="G45" s="30">
        <v>1</v>
      </c>
      <c r="H45" s="31">
        <f t="shared" si="9"/>
        <v>642000</v>
      </c>
      <c r="I45" s="31">
        <v>0</v>
      </c>
      <c r="J45" s="31">
        <f t="shared" si="10"/>
        <v>0</v>
      </c>
      <c r="K45" s="103"/>
      <c r="L45" s="31">
        <f t="shared" si="11"/>
        <v>0</v>
      </c>
      <c r="M45" s="103"/>
      <c r="N45" s="31">
        <f t="shared" si="12"/>
        <v>0</v>
      </c>
      <c r="O45" s="103"/>
      <c r="P45" s="31">
        <f t="shared" si="13"/>
        <v>0</v>
      </c>
      <c r="Q45" s="26">
        <f t="shared" si="7"/>
        <v>1</v>
      </c>
      <c r="R45" s="26">
        <f t="shared" si="8"/>
        <v>642000</v>
      </c>
      <c r="S45" s="27" t="s">
        <v>544</v>
      </c>
      <c r="T45" s="27" t="s">
        <v>545</v>
      </c>
      <c r="U45" s="27" t="s">
        <v>521</v>
      </c>
      <c r="V45" s="28" t="s">
        <v>201</v>
      </c>
    </row>
    <row r="46" spans="1:22" s="29" customFormat="1" ht="60.75" customHeight="1">
      <c r="A46" s="20">
        <v>37</v>
      </c>
      <c r="B46" s="21" t="s">
        <v>202</v>
      </c>
      <c r="C46" s="21" t="s">
        <v>203</v>
      </c>
      <c r="D46" s="22">
        <v>30</v>
      </c>
      <c r="E46" s="22" t="s">
        <v>204</v>
      </c>
      <c r="F46" s="24">
        <v>15800</v>
      </c>
      <c r="G46" s="30">
        <v>4</v>
      </c>
      <c r="H46" s="31">
        <f t="shared" si="9"/>
        <v>63200</v>
      </c>
      <c r="I46" s="31">
        <v>0</v>
      </c>
      <c r="J46" s="31">
        <f t="shared" si="10"/>
        <v>0</v>
      </c>
      <c r="K46" s="30"/>
      <c r="L46" s="31">
        <f t="shared" si="11"/>
        <v>0</v>
      </c>
      <c r="M46" s="30"/>
      <c r="N46" s="31">
        <f t="shared" si="12"/>
        <v>0</v>
      </c>
      <c r="O46" s="30"/>
      <c r="P46" s="31">
        <f t="shared" si="13"/>
        <v>0</v>
      </c>
      <c r="Q46" s="26">
        <f t="shared" si="7"/>
        <v>4</v>
      </c>
      <c r="R46" s="26">
        <f t="shared" si="8"/>
        <v>63200</v>
      </c>
      <c r="S46" s="27" t="s">
        <v>544</v>
      </c>
      <c r="T46" s="27" t="s">
        <v>545</v>
      </c>
      <c r="U46" s="27" t="s">
        <v>521</v>
      </c>
      <c r="V46" s="28" t="s">
        <v>205</v>
      </c>
    </row>
    <row r="47" spans="1:22" s="29" customFormat="1" ht="60" customHeight="1">
      <c r="A47" s="20">
        <v>38</v>
      </c>
      <c r="B47" s="21" t="s">
        <v>206</v>
      </c>
      <c r="C47" s="21" t="s">
        <v>203</v>
      </c>
      <c r="D47" s="22">
        <v>4</v>
      </c>
      <c r="E47" s="22" t="s">
        <v>21</v>
      </c>
      <c r="F47" s="24">
        <v>22000</v>
      </c>
      <c r="G47" s="30">
        <v>2</v>
      </c>
      <c r="H47" s="31">
        <f t="shared" si="9"/>
        <v>44000</v>
      </c>
      <c r="I47" s="31">
        <v>0</v>
      </c>
      <c r="J47" s="31">
        <f t="shared" si="10"/>
        <v>0</v>
      </c>
      <c r="K47" s="30"/>
      <c r="L47" s="31">
        <f t="shared" si="11"/>
        <v>0</v>
      </c>
      <c r="M47" s="30"/>
      <c r="N47" s="31">
        <f t="shared" si="12"/>
        <v>0</v>
      </c>
      <c r="O47" s="30"/>
      <c r="P47" s="31">
        <f t="shared" si="13"/>
        <v>0</v>
      </c>
      <c r="Q47" s="26">
        <f t="shared" si="7"/>
        <v>2</v>
      </c>
      <c r="R47" s="26">
        <f t="shared" si="8"/>
        <v>44000</v>
      </c>
      <c r="S47" s="27" t="s">
        <v>544</v>
      </c>
      <c r="T47" s="27" t="s">
        <v>545</v>
      </c>
      <c r="U47" s="27" t="s">
        <v>521</v>
      </c>
      <c r="V47" s="28" t="s">
        <v>207</v>
      </c>
    </row>
    <row r="48" spans="1:22" s="29" customFormat="1" ht="62.25" customHeight="1">
      <c r="A48" s="20">
        <v>39</v>
      </c>
      <c r="B48" s="21" t="s">
        <v>208</v>
      </c>
      <c r="C48" s="21" t="s">
        <v>203</v>
      </c>
      <c r="D48" s="22">
        <v>18</v>
      </c>
      <c r="E48" s="22" t="s">
        <v>204</v>
      </c>
      <c r="F48" s="24">
        <v>4800</v>
      </c>
      <c r="G48" s="30">
        <v>2</v>
      </c>
      <c r="H48" s="31">
        <f t="shared" si="9"/>
        <v>9600</v>
      </c>
      <c r="I48" s="31">
        <v>0</v>
      </c>
      <c r="J48" s="31">
        <f t="shared" si="10"/>
        <v>0</v>
      </c>
      <c r="K48" s="30"/>
      <c r="L48" s="31">
        <f t="shared" si="11"/>
        <v>0</v>
      </c>
      <c r="M48" s="30"/>
      <c r="N48" s="31">
        <f t="shared" si="12"/>
        <v>0</v>
      </c>
      <c r="O48" s="30"/>
      <c r="P48" s="31">
        <f t="shared" si="13"/>
        <v>0</v>
      </c>
      <c r="Q48" s="26">
        <f t="shared" si="7"/>
        <v>2</v>
      </c>
      <c r="R48" s="26">
        <f t="shared" si="8"/>
        <v>9600</v>
      </c>
      <c r="S48" s="27" t="s">
        <v>544</v>
      </c>
      <c r="T48" s="27" t="s">
        <v>545</v>
      </c>
      <c r="U48" s="27" t="s">
        <v>521</v>
      </c>
      <c r="V48" s="28" t="s">
        <v>209</v>
      </c>
    </row>
    <row r="49" spans="1:22" s="29" customFormat="1" ht="61.5" customHeight="1">
      <c r="A49" s="20">
        <v>40</v>
      </c>
      <c r="B49" s="21" t="s">
        <v>210</v>
      </c>
      <c r="C49" s="21" t="s">
        <v>203</v>
      </c>
      <c r="D49" s="22">
        <v>12</v>
      </c>
      <c r="E49" s="22" t="s">
        <v>204</v>
      </c>
      <c r="F49" s="24">
        <v>6300</v>
      </c>
      <c r="G49" s="30">
        <v>1</v>
      </c>
      <c r="H49" s="31">
        <f t="shared" si="9"/>
        <v>6300</v>
      </c>
      <c r="I49" s="31">
        <v>0</v>
      </c>
      <c r="J49" s="31">
        <f t="shared" si="10"/>
        <v>0</v>
      </c>
      <c r="K49" s="30"/>
      <c r="L49" s="31">
        <f t="shared" si="11"/>
        <v>0</v>
      </c>
      <c r="M49" s="30"/>
      <c r="N49" s="31">
        <f t="shared" si="12"/>
        <v>0</v>
      </c>
      <c r="O49" s="30"/>
      <c r="P49" s="31">
        <f t="shared" si="13"/>
        <v>0</v>
      </c>
      <c r="Q49" s="26">
        <f t="shared" si="7"/>
        <v>1</v>
      </c>
      <c r="R49" s="26">
        <f t="shared" si="8"/>
        <v>6300</v>
      </c>
      <c r="S49" s="27" t="s">
        <v>544</v>
      </c>
      <c r="T49" s="27" t="s">
        <v>545</v>
      </c>
      <c r="U49" s="27" t="s">
        <v>521</v>
      </c>
      <c r="V49" s="28" t="s">
        <v>209</v>
      </c>
    </row>
    <row r="50" spans="1:22" s="29" customFormat="1" ht="108" customHeight="1">
      <c r="A50" s="20">
        <v>41</v>
      </c>
      <c r="B50" s="21" t="s">
        <v>211</v>
      </c>
      <c r="C50" s="21" t="s">
        <v>212</v>
      </c>
      <c r="D50" s="22">
        <v>0</v>
      </c>
      <c r="E50" s="22" t="s">
        <v>60</v>
      </c>
      <c r="F50" s="24">
        <v>107870</v>
      </c>
      <c r="G50" s="30">
        <v>4</v>
      </c>
      <c r="H50" s="31">
        <f t="shared" si="9"/>
        <v>431480</v>
      </c>
      <c r="I50" s="31">
        <v>0</v>
      </c>
      <c r="J50" s="31">
        <f t="shared" si="10"/>
        <v>0</v>
      </c>
      <c r="K50" s="30"/>
      <c r="L50" s="31">
        <f t="shared" si="11"/>
        <v>0</v>
      </c>
      <c r="M50" s="30"/>
      <c r="N50" s="31">
        <f t="shared" si="12"/>
        <v>0</v>
      </c>
      <c r="O50" s="30"/>
      <c r="P50" s="31">
        <f t="shared" si="13"/>
        <v>0</v>
      </c>
      <c r="Q50" s="26">
        <f t="shared" si="7"/>
        <v>4</v>
      </c>
      <c r="R50" s="26">
        <f t="shared" si="8"/>
        <v>431480</v>
      </c>
      <c r="S50" s="27" t="s">
        <v>544</v>
      </c>
      <c r="T50" s="27" t="s">
        <v>545</v>
      </c>
      <c r="U50" s="27" t="s">
        <v>521</v>
      </c>
      <c r="V50" s="28" t="s">
        <v>213</v>
      </c>
    </row>
    <row r="51" spans="1:22" s="29" customFormat="1" ht="266.25" customHeight="1">
      <c r="A51" s="20">
        <v>42</v>
      </c>
      <c r="B51" s="21" t="s">
        <v>214</v>
      </c>
      <c r="C51" s="21" t="s">
        <v>215</v>
      </c>
      <c r="D51" s="22">
        <v>0</v>
      </c>
      <c r="E51" s="22" t="s">
        <v>21</v>
      </c>
      <c r="F51" s="24">
        <v>12840</v>
      </c>
      <c r="G51" s="30">
        <v>6</v>
      </c>
      <c r="H51" s="31">
        <f t="shared" si="9"/>
        <v>77040</v>
      </c>
      <c r="I51" s="31">
        <v>0</v>
      </c>
      <c r="J51" s="31">
        <f t="shared" si="10"/>
        <v>0</v>
      </c>
      <c r="K51" s="30"/>
      <c r="L51" s="31">
        <f t="shared" si="11"/>
        <v>0</v>
      </c>
      <c r="M51" s="30"/>
      <c r="N51" s="31">
        <f t="shared" si="12"/>
        <v>0</v>
      </c>
      <c r="O51" s="30"/>
      <c r="P51" s="31">
        <f t="shared" si="13"/>
        <v>0</v>
      </c>
      <c r="Q51" s="26">
        <f t="shared" si="7"/>
        <v>6</v>
      </c>
      <c r="R51" s="26">
        <f t="shared" si="8"/>
        <v>77040</v>
      </c>
      <c r="S51" s="27" t="s">
        <v>526</v>
      </c>
      <c r="T51" s="27" t="s">
        <v>545</v>
      </c>
      <c r="U51" s="27" t="s">
        <v>521</v>
      </c>
      <c r="V51" s="28" t="s">
        <v>550</v>
      </c>
    </row>
    <row r="52" spans="1:22" s="29" customFormat="1" ht="324" customHeight="1">
      <c r="A52" s="20">
        <v>43</v>
      </c>
      <c r="B52" s="21" t="s">
        <v>216</v>
      </c>
      <c r="C52" s="21" t="s">
        <v>215</v>
      </c>
      <c r="D52" s="22">
        <v>4</v>
      </c>
      <c r="E52" s="22" t="s">
        <v>88</v>
      </c>
      <c r="F52" s="24">
        <v>492200</v>
      </c>
      <c r="G52" s="30">
        <v>2</v>
      </c>
      <c r="H52" s="31">
        <f t="shared" si="9"/>
        <v>984400</v>
      </c>
      <c r="I52" s="31">
        <v>0</v>
      </c>
      <c r="J52" s="31">
        <f t="shared" si="10"/>
        <v>0</v>
      </c>
      <c r="K52" s="30"/>
      <c r="L52" s="31">
        <f t="shared" si="11"/>
        <v>0</v>
      </c>
      <c r="M52" s="30"/>
      <c r="N52" s="31">
        <f t="shared" si="12"/>
        <v>0</v>
      </c>
      <c r="O52" s="30"/>
      <c r="P52" s="31">
        <f t="shared" si="13"/>
        <v>0</v>
      </c>
      <c r="Q52" s="26">
        <f t="shared" si="7"/>
        <v>2</v>
      </c>
      <c r="R52" s="26">
        <f t="shared" si="8"/>
        <v>984400</v>
      </c>
      <c r="S52" s="27" t="s">
        <v>526</v>
      </c>
      <c r="T52" s="27" t="s">
        <v>545</v>
      </c>
      <c r="U52" s="27" t="s">
        <v>521</v>
      </c>
      <c r="V52" s="28" t="s">
        <v>551</v>
      </c>
    </row>
    <row r="53" spans="1:22" s="29" customFormat="1" ht="245.25" customHeight="1">
      <c r="A53" s="20">
        <v>44</v>
      </c>
      <c r="B53" s="21" t="s">
        <v>217</v>
      </c>
      <c r="C53" s="21" t="s">
        <v>215</v>
      </c>
      <c r="D53" s="22">
        <v>2</v>
      </c>
      <c r="E53" s="22" t="s">
        <v>88</v>
      </c>
      <c r="F53" s="24">
        <v>499690</v>
      </c>
      <c r="G53" s="30">
        <v>1</v>
      </c>
      <c r="H53" s="31">
        <f t="shared" si="9"/>
        <v>499690</v>
      </c>
      <c r="I53" s="31">
        <v>0</v>
      </c>
      <c r="J53" s="31">
        <f t="shared" si="10"/>
        <v>0</v>
      </c>
      <c r="K53" s="30"/>
      <c r="L53" s="31">
        <f t="shared" si="11"/>
        <v>0</v>
      </c>
      <c r="M53" s="30"/>
      <c r="N53" s="31">
        <f t="shared" si="12"/>
        <v>0</v>
      </c>
      <c r="O53" s="30"/>
      <c r="P53" s="31">
        <f t="shared" si="13"/>
        <v>0</v>
      </c>
      <c r="Q53" s="26">
        <f t="shared" si="7"/>
        <v>1</v>
      </c>
      <c r="R53" s="26">
        <f t="shared" si="8"/>
        <v>499690</v>
      </c>
      <c r="S53" s="27" t="s">
        <v>526</v>
      </c>
      <c r="T53" s="27" t="s">
        <v>545</v>
      </c>
      <c r="U53" s="27" t="s">
        <v>521</v>
      </c>
      <c r="V53" s="28" t="s">
        <v>218</v>
      </c>
    </row>
    <row r="54" spans="1:22" s="29" customFormat="1" ht="409.5">
      <c r="A54" s="20">
        <v>45</v>
      </c>
      <c r="B54" s="21" t="s">
        <v>219</v>
      </c>
      <c r="C54" s="21" t="s">
        <v>215</v>
      </c>
      <c r="D54" s="22">
        <v>0</v>
      </c>
      <c r="E54" s="22" t="s">
        <v>88</v>
      </c>
      <c r="F54" s="24">
        <v>83245</v>
      </c>
      <c r="G54" s="30">
        <v>6</v>
      </c>
      <c r="H54" s="31">
        <f t="shared" si="9"/>
        <v>499470</v>
      </c>
      <c r="I54" s="31">
        <v>0</v>
      </c>
      <c r="J54" s="31">
        <f t="shared" si="10"/>
        <v>0</v>
      </c>
      <c r="K54" s="30"/>
      <c r="L54" s="31">
        <f t="shared" si="11"/>
        <v>0</v>
      </c>
      <c r="M54" s="30"/>
      <c r="N54" s="31">
        <f t="shared" si="12"/>
        <v>0</v>
      </c>
      <c r="O54" s="30"/>
      <c r="P54" s="31">
        <f t="shared" si="13"/>
        <v>0</v>
      </c>
      <c r="Q54" s="26">
        <f t="shared" si="7"/>
        <v>6</v>
      </c>
      <c r="R54" s="26">
        <f t="shared" si="8"/>
        <v>499470</v>
      </c>
      <c r="S54" s="27" t="s">
        <v>526</v>
      </c>
      <c r="T54" s="27" t="s">
        <v>545</v>
      </c>
      <c r="U54" s="27" t="s">
        <v>521</v>
      </c>
      <c r="V54" s="28" t="s">
        <v>543</v>
      </c>
    </row>
    <row r="55" spans="1:22" s="29" customFormat="1" ht="345.75" customHeight="1">
      <c r="A55" s="20">
        <v>46</v>
      </c>
      <c r="B55" s="21" t="s">
        <v>220</v>
      </c>
      <c r="C55" s="21" t="s">
        <v>215</v>
      </c>
      <c r="D55" s="22">
        <v>0</v>
      </c>
      <c r="E55" s="22" t="s">
        <v>140</v>
      </c>
      <c r="F55" s="24">
        <v>45000</v>
      </c>
      <c r="G55" s="30">
        <v>10</v>
      </c>
      <c r="H55" s="31">
        <f t="shared" si="9"/>
        <v>450000</v>
      </c>
      <c r="I55" s="31">
        <v>0</v>
      </c>
      <c r="J55" s="31">
        <f t="shared" si="10"/>
        <v>0</v>
      </c>
      <c r="K55" s="30"/>
      <c r="L55" s="31">
        <f t="shared" si="11"/>
        <v>0</v>
      </c>
      <c r="M55" s="30"/>
      <c r="N55" s="31">
        <f t="shared" si="12"/>
        <v>0</v>
      </c>
      <c r="O55" s="30"/>
      <c r="P55" s="31">
        <f t="shared" si="13"/>
        <v>0</v>
      </c>
      <c r="Q55" s="26">
        <f t="shared" si="7"/>
        <v>10</v>
      </c>
      <c r="R55" s="26">
        <f t="shared" si="8"/>
        <v>450000</v>
      </c>
      <c r="S55" s="27" t="s">
        <v>526</v>
      </c>
      <c r="T55" s="27" t="s">
        <v>545</v>
      </c>
      <c r="U55" s="27" t="s">
        <v>521</v>
      </c>
      <c r="V55" s="28" t="s">
        <v>221</v>
      </c>
    </row>
    <row r="56" spans="1:22" s="29" customFormat="1" ht="363" customHeight="1">
      <c r="A56" s="20">
        <v>47</v>
      </c>
      <c r="B56" s="21" t="s">
        <v>222</v>
      </c>
      <c r="C56" s="21" t="s">
        <v>215</v>
      </c>
      <c r="D56" s="22">
        <v>0</v>
      </c>
      <c r="E56" s="22" t="s">
        <v>140</v>
      </c>
      <c r="F56" s="24">
        <v>150000</v>
      </c>
      <c r="G56" s="30">
        <v>2</v>
      </c>
      <c r="H56" s="31">
        <f t="shared" si="9"/>
        <v>300000</v>
      </c>
      <c r="I56" s="31">
        <v>0</v>
      </c>
      <c r="J56" s="31">
        <f t="shared" si="10"/>
        <v>0</v>
      </c>
      <c r="K56" s="30"/>
      <c r="L56" s="31">
        <f t="shared" si="11"/>
        <v>0</v>
      </c>
      <c r="M56" s="30"/>
      <c r="N56" s="31">
        <f t="shared" si="12"/>
        <v>0</v>
      </c>
      <c r="O56" s="30"/>
      <c r="P56" s="31">
        <f t="shared" si="13"/>
        <v>0</v>
      </c>
      <c r="Q56" s="26">
        <f t="shared" si="7"/>
        <v>2</v>
      </c>
      <c r="R56" s="26">
        <f t="shared" si="8"/>
        <v>300000</v>
      </c>
      <c r="S56" s="27" t="s">
        <v>526</v>
      </c>
      <c r="T56" s="27" t="s">
        <v>545</v>
      </c>
      <c r="U56" s="27" t="s">
        <v>521</v>
      </c>
      <c r="V56" s="28" t="s">
        <v>223</v>
      </c>
    </row>
    <row r="57" spans="1:22" s="29" customFormat="1" ht="82.5" customHeight="1">
      <c r="A57" s="20">
        <v>48</v>
      </c>
      <c r="B57" s="21" t="s">
        <v>224</v>
      </c>
      <c r="C57" s="21" t="s">
        <v>225</v>
      </c>
      <c r="D57" s="22">
        <v>1</v>
      </c>
      <c r="E57" s="22" t="s">
        <v>21</v>
      </c>
      <c r="F57" s="24">
        <v>1500000</v>
      </c>
      <c r="G57" s="30">
        <v>1</v>
      </c>
      <c r="H57" s="31">
        <f t="shared" si="9"/>
        <v>1500000</v>
      </c>
      <c r="I57" s="31">
        <v>0</v>
      </c>
      <c r="J57" s="31">
        <f t="shared" si="10"/>
        <v>0</v>
      </c>
      <c r="K57" s="30"/>
      <c r="L57" s="31">
        <f t="shared" si="11"/>
        <v>0</v>
      </c>
      <c r="M57" s="30"/>
      <c r="N57" s="31">
        <f t="shared" si="12"/>
        <v>0</v>
      </c>
      <c r="O57" s="30"/>
      <c r="P57" s="31">
        <f t="shared" si="13"/>
        <v>0</v>
      </c>
      <c r="Q57" s="26">
        <f t="shared" si="7"/>
        <v>1</v>
      </c>
      <c r="R57" s="26">
        <f t="shared" si="8"/>
        <v>1500000</v>
      </c>
      <c r="S57" s="27" t="s">
        <v>527</v>
      </c>
      <c r="T57" s="27" t="s">
        <v>545</v>
      </c>
      <c r="U57" s="27" t="s">
        <v>521</v>
      </c>
      <c r="V57" s="28" t="s">
        <v>226</v>
      </c>
    </row>
    <row r="58" spans="1:22" s="29" customFormat="1" ht="82.5" customHeight="1">
      <c r="A58" s="20">
        <v>49</v>
      </c>
      <c r="B58" s="21" t="s">
        <v>227</v>
      </c>
      <c r="C58" s="21" t="s">
        <v>228</v>
      </c>
      <c r="D58" s="22">
        <v>0</v>
      </c>
      <c r="E58" s="22" t="s">
        <v>229</v>
      </c>
      <c r="F58" s="24">
        <v>10485</v>
      </c>
      <c r="G58" s="30">
        <v>4</v>
      </c>
      <c r="H58" s="31">
        <f t="shared" si="9"/>
        <v>41940</v>
      </c>
      <c r="I58" s="31">
        <v>0</v>
      </c>
      <c r="J58" s="31">
        <f t="shared" si="10"/>
        <v>0</v>
      </c>
      <c r="K58" s="30"/>
      <c r="L58" s="31">
        <f t="shared" si="11"/>
        <v>0</v>
      </c>
      <c r="M58" s="30"/>
      <c r="N58" s="31">
        <f t="shared" si="12"/>
        <v>0</v>
      </c>
      <c r="O58" s="30"/>
      <c r="P58" s="31">
        <f t="shared" si="13"/>
        <v>0</v>
      </c>
      <c r="Q58" s="26">
        <f t="shared" si="7"/>
        <v>4</v>
      </c>
      <c r="R58" s="26">
        <f t="shared" si="8"/>
        <v>41940</v>
      </c>
      <c r="S58" s="27" t="s">
        <v>544</v>
      </c>
      <c r="T58" s="27" t="s">
        <v>545</v>
      </c>
      <c r="U58" s="27" t="s">
        <v>521</v>
      </c>
      <c r="V58" s="28" t="s">
        <v>230</v>
      </c>
    </row>
    <row r="59" spans="1:22" s="29" customFormat="1" ht="122.25" customHeight="1">
      <c r="A59" s="20">
        <v>50</v>
      </c>
      <c r="B59" s="21" t="s">
        <v>231</v>
      </c>
      <c r="C59" s="21" t="s">
        <v>228</v>
      </c>
      <c r="D59" s="22">
        <v>0</v>
      </c>
      <c r="E59" s="22" t="s">
        <v>21</v>
      </c>
      <c r="F59" s="24">
        <v>250000</v>
      </c>
      <c r="G59" s="30">
        <v>2</v>
      </c>
      <c r="H59" s="31">
        <f t="shared" si="9"/>
        <v>500000</v>
      </c>
      <c r="I59" s="31">
        <v>0</v>
      </c>
      <c r="J59" s="31">
        <f t="shared" si="10"/>
        <v>0</v>
      </c>
      <c r="K59" s="30"/>
      <c r="L59" s="31">
        <f t="shared" si="11"/>
        <v>0</v>
      </c>
      <c r="M59" s="30"/>
      <c r="N59" s="31">
        <f t="shared" si="12"/>
        <v>0</v>
      </c>
      <c r="O59" s="30"/>
      <c r="P59" s="31">
        <f t="shared" si="13"/>
        <v>0</v>
      </c>
      <c r="Q59" s="26">
        <f t="shared" si="7"/>
        <v>2</v>
      </c>
      <c r="R59" s="26">
        <f t="shared" si="8"/>
        <v>500000</v>
      </c>
      <c r="S59" s="27" t="s">
        <v>544</v>
      </c>
      <c r="T59" s="27" t="s">
        <v>545</v>
      </c>
      <c r="U59" s="27" t="s">
        <v>521</v>
      </c>
      <c r="V59" s="28" t="s">
        <v>232</v>
      </c>
    </row>
    <row r="60" spans="1:22" s="29" customFormat="1" ht="103.5" customHeight="1">
      <c r="A60" s="20">
        <v>51</v>
      </c>
      <c r="B60" s="21" t="s">
        <v>233</v>
      </c>
      <c r="C60" s="21" t="s">
        <v>228</v>
      </c>
      <c r="D60" s="22">
        <v>0</v>
      </c>
      <c r="E60" s="22" t="s">
        <v>21</v>
      </c>
      <c r="F60" s="24">
        <v>36000</v>
      </c>
      <c r="G60" s="30">
        <v>1</v>
      </c>
      <c r="H60" s="31">
        <f t="shared" si="9"/>
        <v>36000</v>
      </c>
      <c r="I60" s="31">
        <v>0</v>
      </c>
      <c r="J60" s="31">
        <f t="shared" si="10"/>
        <v>0</v>
      </c>
      <c r="K60" s="30"/>
      <c r="L60" s="31">
        <f t="shared" si="11"/>
        <v>0</v>
      </c>
      <c r="M60" s="30"/>
      <c r="N60" s="31">
        <f t="shared" si="12"/>
        <v>0</v>
      </c>
      <c r="O60" s="30"/>
      <c r="P60" s="31">
        <f t="shared" si="13"/>
        <v>0</v>
      </c>
      <c r="Q60" s="26">
        <f t="shared" si="7"/>
        <v>1</v>
      </c>
      <c r="R60" s="26">
        <f t="shared" si="8"/>
        <v>36000</v>
      </c>
      <c r="S60" s="27" t="s">
        <v>544</v>
      </c>
      <c r="T60" s="27" t="s">
        <v>545</v>
      </c>
      <c r="U60" s="27" t="s">
        <v>521</v>
      </c>
      <c r="V60" s="28" t="s">
        <v>234</v>
      </c>
    </row>
    <row r="61" spans="1:22" s="29" customFormat="1" ht="58.5">
      <c r="A61" s="20">
        <v>52</v>
      </c>
      <c r="B61" s="21" t="s">
        <v>235</v>
      </c>
      <c r="C61" s="21" t="s">
        <v>236</v>
      </c>
      <c r="D61" s="22">
        <v>0</v>
      </c>
      <c r="E61" s="22" t="s">
        <v>60</v>
      </c>
      <c r="F61" s="24">
        <v>500000</v>
      </c>
      <c r="G61" s="30">
        <v>1</v>
      </c>
      <c r="H61" s="31">
        <f t="shared" si="9"/>
        <v>500000</v>
      </c>
      <c r="I61" s="31">
        <v>0</v>
      </c>
      <c r="J61" s="31">
        <f t="shared" si="10"/>
        <v>0</v>
      </c>
      <c r="K61" s="30"/>
      <c r="L61" s="31">
        <f t="shared" si="11"/>
        <v>0</v>
      </c>
      <c r="M61" s="30"/>
      <c r="N61" s="31">
        <f t="shared" si="12"/>
        <v>0</v>
      </c>
      <c r="O61" s="30"/>
      <c r="P61" s="31">
        <f t="shared" si="13"/>
        <v>0</v>
      </c>
      <c r="Q61" s="26">
        <f t="shared" si="7"/>
        <v>1</v>
      </c>
      <c r="R61" s="26">
        <f t="shared" si="8"/>
        <v>500000</v>
      </c>
      <c r="S61" s="27" t="s">
        <v>526</v>
      </c>
      <c r="T61" s="27" t="s">
        <v>545</v>
      </c>
      <c r="U61" s="27" t="s">
        <v>521</v>
      </c>
      <c r="V61" s="28" t="s">
        <v>237</v>
      </c>
    </row>
    <row r="62" spans="1:22" s="29" customFormat="1" ht="78">
      <c r="A62" s="20">
        <v>53</v>
      </c>
      <c r="B62" s="21" t="s">
        <v>238</v>
      </c>
      <c r="C62" s="21" t="s">
        <v>239</v>
      </c>
      <c r="D62" s="22">
        <v>2</v>
      </c>
      <c r="E62" s="22" t="s">
        <v>21</v>
      </c>
      <c r="F62" s="24">
        <v>21900</v>
      </c>
      <c r="G62" s="30">
        <v>6</v>
      </c>
      <c r="H62" s="31">
        <f t="shared" si="9"/>
        <v>131400</v>
      </c>
      <c r="I62" s="31">
        <v>0</v>
      </c>
      <c r="J62" s="31">
        <f t="shared" si="10"/>
        <v>0</v>
      </c>
      <c r="K62" s="30"/>
      <c r="L62" s="31">
        <f t="shared" si="11"/>
        <v>0</v>
      </c>
      <c r="M62" s="30"/>
      <c r="N62" s="31">
        <f t="shared" si="12"/>
        <v>0</v>
      </c>
      <c r="O62" s="30"/>
      <c r="P62" s="31">
        <f t="shared" si="13"/>
        <v>0</v>
      </c>
      <c r="Q62" s="26">
        <f t="shared" si="7"/>
        <v>6</v>
      </c>
      <c r="R62" s="26">
        <f t="shared" si="8"/>
        <v>131400</v>
      </c>
      <c r="S62" s="27" t="s">
        <v>527</v>
      </c>
      <c r="T62" s="27" t="s">
        <v>545</v>
      </c>
      <c r="U62" s="27" t="s">
        <v>521</v>
      </c>
      <c r="V62" s="28" t="s">
        <v>240</v>
      </c>
    </row>
    <row r="63" spans="1:22" s="29" customFormat="1" ht="102" customHeight="1">
      <c r="A63" s="20">
        <v>54</v>
      </c>
      <c r="B63" s="21" t="s">
        <v>241</v>
      </c>
      <c r="C63" s="21" t="s">
        <v>242</v>
      </c>
      <c r="D63" s="22">
        <v>0</v>
      </c>
      <c r="E63" s="22" t="s">
        <v>21</v>
      </c>
      <c r="F63" s="24">
        <v>275000</v>
      </c>
      <c r="G63" s="30">
        <v>1</v>
      </c>
      <c r="H63" s="31">
        <f t="shared" si="9"/>
        <v>275000</v>
      </c>
      <c r="I63" s="31">
        <v>0</v>
      </c>
      <c r="J63" s="31">
        <f t="shared" si="10"/>
        <v>0</v>
      </c>
      <c r="K63" s="30"/>
      <c r="L63" s="31">
        <f t="shared" si="11"/>
        <v>0</v>
      </c>
      <c r="M63" s="30"/>
      <c r="N63" s="31">
        <f t="shared" si="12"/>
        <v>0</v>
      </c>
      <c r="O63" s="30"/>
      <c r="P63" s="31">
        <f t="shared" si="13"/>
        <v>0</v>
      </c>
      <c r="Q63" s="26">
        <f t="shared" si="7"/>
        <v>1</v>
      </c>
      <c r="R63" s="26">
        <f t="shared" si="8"/>
        <v>275000</v>
      </c>
      <c r="S63" s="27" t="s">
        <v>526</v>
      </c>
      <c r="T63" s="27" t="s">
        <v>545</v>
      </c>
      <c r="U63" s="27" t="s">
        <v>521</v>
      </c>
      <c r="V63" s="28" t="s">
        <v>243</v>
      </c>
    </row>
    <row r="64" spans="1:22" s="29" customFormat="1" ht="58.5">
      <c r="A64" s="20">
        <v>55</v>
      </c>
      <c r="B64" s="21" t="s">
        <v>244</v>
      </c>
      <c r="C64" s="21" t="s">
        <v>242</v>
      </c>
      <c r="D64" s="22">
        <v>0</v>
      </c>
      <c r="E64" s="22" t="s">
        <v>60</v>
      </c>
      <c r="F64" s="24">
        <v>245000</v>
      </c>
      <c r="G64" s="30">
        <v>1</v>
      </c>
      <c r="H64" s="31">
        <f t="shared" si="9"/>
        <v>245000</v>
      </c>
      <c r="I64" s="31">
        <v>0</v>
      </c>
      <c r="J64" s="31">
        <f t="shared" si="10"/>
        <v>0</v>
      </c>
      <c r="K64" s="30"/>
      <c r="L64" s="31">
        <f t="shared" si="11"/>
        <v>0</v>
      </c>
      <c r="M64" s="30"/>
      <c r="N64" s="31">
        <f t="shared" si="12"/>
        <v>0</v>
      </c>
      <c r="O64" s="30"/>
      <c r="P64" s="31">
        <f t="shared" si="13"/>
        <v>0</v>
      </c>
      <c r="Q64" s="26">
        <f t="shared" si="7"/>
        <v>1</v>
      </c>
      <c r="R64" s="26">
        <f t="shared" si="8"/>
        <v>245000</v>
      </c>
      <c r="S64" s="27" t="s">
        <v>526</v>
      </c>
      <c r="T64" s="27" t="s">
        <v>545</v>
      </c>
      <c r="U64" s="27" t="s">
        <v>521</v>
      </c>
      <c r="V64" s="28" t="s">
        <v>245</v>
      </c>
    </row>
    <row r="65" spans="1:22" s="29" customFormat="1" ht="103.5" customHeight="1">
      <c r="A65" s="20">
        <v>56</v>
      </c>
      <c r="B65" s="21" t="s">
        <v>246</v>
      </c>
      <c r="C65" s="21" t="s">
        <v>242</v>
      </c>
      <c r="D65" s="22">
        <v>0</v>
      </c>
      <c r="E65" s="22" t="s">
        <v>21</v>
      </c>
      <c r="F65" s="24">
        <v>950000</v>
      </c>
      <c r="G65" s="30">
        <v>1</v>
      </c>
      <c r="H65" s="31">
        <f t="shared" si="9"/>
        <v>950000</v>
      </c>
      <c r="I65" s="31">
        <v>0</v>
      </c>
      <c r="J65" s="31">
        <f t="shared" si="10"/>
        <v>0</v>
      </c>
      <c r="K65" s="30"/>
      <c r="L65" s="31">
        <f t="shared" si="11"/>
        <v>0</v>
      </c>
      <c r="M65" s="30"/>
      <c r="N65" s="31">
        <f t="shared" si="12"/>
        <v>0</v>
      </c>
      <c r="O65" s="30"/>
      <c r="P65" s="31">
        <f t="shared" si="13"/>
        <v>0</v>
      </c>
      <c r="Q65" s="26">
        <f t="shared" si="7"/>
        <v>1</v>
      </c>
      <c r="R65" s="26">
        <f t="shared" si="8"/>
        <v>950000</v>
      </c>
      <c r="S65" s="27" t="s">
        <v>526</v>
      </c>
      <c r="T65" s="27" t="s">
        <v>545</v>
      </c>
      <c r="U65" s="27" t="s">
        <v>521</v>
      </c>
      <c r="V65" s="28" t="s">
        <v>247</v>
      </c>
    </row>
    <row r="66" spans="1:22" s="29" customFormat="1" ht="84" customHeight="1">
      <c r="A66" s="20">
        <v>57</v>
      </c>
      <c r="B66" s="21" t="s">
        <v>248</v>
      </c>
      <c r="C66" s="21" t="s">
        <v>249</v>
      </c>
      <c r="D66" s="22">
        <v>1</v>
      </c>
      <c r="E66" s="22" t="s">
        <v>60</v>
      </c>
      <c r="F66" s="24">
        <v>245000</v>
      </c>
      <c r="G66" s="30">
        <v>1</v>
      </c>
      <c r="H66" s="31">
        <f t="shared" si="9"/>
        <v>245000</v>
      </c>
      <c r="I66" s="31">
        <v>0</v>
      </c>
      <c r="J66" s="31">
        <f t="shared" si="10"/>
        <v>0</v>
      </c>
      <c r="K66" s="30"/>
      <c r="L66" s="31">
        <f t="shared" si="11"/>
        <v>0</v>
      </c>
      <c r="M66" s="30"/>
      <c r="N66" s="31">
        <f t="shared" si="12"/>
        <v>0</v>
      </c>
      <c r="O66" s="30"/>
      <c r="P66" s="31">
        <f t="shared" si="13"/>
        <v>0</v>
      </c>
      <c r="Q66" s="26">
        <f t="shared" si="7"/>
        <v>1</v>
      </c>
      <c r="R66" s="26">
        <f t="shared" si="8"/>
        <v>245000</v>
      </c>
      <c r="S66" s="27" t="s">
        <v>525</v>
      </c>
      <c r="T66" s="27" t="s">
        <v>547</v>
      </c>
      <c r="U66" s="27" t="s">
        <v>521</v>
      </c>
      <c r="V66" s="28" t="s">
        <v>250</v>
      </c>
    </row>
    <row r="67" spans="1:22" s="29" customFormat="1" ht="43.5" customHeight="1">
      <c r="A67" s="20">
        <v>58</v>
      </c>
      <c r="B67" s="21" t="s">
        <v>251</v>
      </c>
      <c r="C67" s="21" t="s">
        <v>249</v>
      </c>
      <c r="D67" s="22">
        <v>0</v>
      </c>
      <c r="E67" s="22" t="s">
        <v>60</v>
      </c>
      <c r="F67" s="24">
        <v>20700</v>
      </c>
      <c r="G67" s="30">
        <v>1</v>
      </c>
      <c r="H67" s="31">
        <f t="shared" si="9"/>
        <v>20700</v>
      </c>
      <c r="I67" s="31">
        <v>0</v>
      </c>
      <c r="J67" s="31">
        <f t="shared" si="10"/>
        <v>0</v>
      </c>
      <c r="K67" s="30"/>
      <c r="L67" s="31">
        <f t="shared" si="11"/>
        <v>0</v>
      </c>
      <c r="M67" s="30"/>
      <c r="N67" s="31">
        <f t="shared" si="12"/>
        <v>0</v>
      </c>
      <c r="O67" s="30"/>
      <c r="P67" s="31">
        <f t="shared" si="13"/>
        <v>0</v>
      </c>
      <c r="Q67" s="26">
        <f t="shared" si="7"/>
        <v>1</v>
      </c>
      <c r="R67" s="26">
        <f t="shared" si="8"/>
        <v>20700</v>
      </c>
      <c r="S67" s="27" t="s">
        <v>526</v>
      </c>
      <c r="T67" s="27" t="s">
        <v>547</v>
      </c>
      <c r="U67" s="27" t="s">
        <v>521</v>
      </c>
      <c r="V67" s="28" t="s">
        <v>252</v>
      </c>
    </row>
    <row r="68" spans="1:22" s="29" customFormat="1" ht="80.25" customHeight="1">
      <c r="A68" s="20">
        <v>59</v>
      </c>
      <c r="B68" s="21" t="s">
        <v>253</v>
      </c>
      <c r="C68" s="21" t="s">
        <v>254</v>
      </c>
      <c r="D68" s="22">
        <v>8</v>
      </c>
      <c r="E68" s="22" t="s">
        <v>255</v>
      </c>
      <c r="F68" s="24">
        <v>267500</v>
      </c>
      <c r="G68" s="30">
        <v>3</v>
      </c>
      <c r="H68" s="31">
        <f t="shared" si="9"/>
        <v>802500</v>
      </c>
      <c r="I68" s="31">
        <v>0</v>
      </c>
      <c r="J68" s="31">
        <f t="shared" si="10"/>
        <v>0</v>
      </c>
      <c r="K68" s="30"/>
      <c r="L68" s="31">
        <f t="shared" si="11"/>
        <v>0</v>
      </c>
      <c r="M68" s="30"/>
      <c r="N68" s="31">
        <f t="shared" si="12"/>
        <v>0</v>
      </c>
      <c r="O68" s="30"/>
      <c r="P68" s="31">
        <f t="shared" si="13"/>
        <v>0</v>
      </c>
      <c r="Q68" s="26">
        <f t="shared" si="7"/>
        <v>3</v>
      </c>
      <c r="R68" s="26">
        <f t="shared" si="8"/>
        <v>802500</v>
      </c>
      <c r="S68" s="27" t="s">
        <v>527</v>
      </c>
      <c r="T68" s="27" t="s">
        <v>545</v>
      </c>
      <c r="U68" s="27" t="s">
        <v>521</v>
      </c>
      <c r="V68" s="28" t="s">
        <v>256</v>
      </c>
    </row>
    <row r="69" spans="1:22" s="29" customFormat="1" ht="58.5">
      <c r="A69" s="20">
        <v>60</v>
      </c>
      <c r="B69" s="21" t="s">
        <v>257</v>
      </c>
      <c r="C69" s="21" t="s">
        <v>254</v>
      </c>
      <c r="D69" s="22">
        <v>7</v>
      </c>
      <c r="E69" s="22" t="s">
        <v>60</v>
      </c>
      <c r="F69" s="24">
        <v>189000</v>
      </c>
      <c r="G69" s="30">
        <v>3</v>
      </c>
      <c r="H69" s="31">
        <f t="shared" si="9"/>
        <v>567000</v>
      </c>
      <c r="I69" s="31">
        <v>0</v>
      </c>
      <c r="J69" s="31">
        <f t="shared" si="10"/>
        <v>0</v>
      </c>
      <c r="K69" s="30"/>
      <c r="L69" s="31">
        <f t="shared" si="11"/>
        <v>0</v>
      </c>
      <c r="M69" s="30"/>
      <c r="N69" s="31">
        <f t="shared" si="12"/>
        <v>0</v>
      </c>
      <c r="O69" s="30"/>
      <c r="P69" s="31">
        <f t="shared" si="13"/>
        <v>0</v>
      </c>
      <c r="Q69" s="26">
        <f t="shared" si="7"/>
        <v>3</v>
      </c>
      <c r="R69" s="26">
        <f t="shared" si="8"/>
        <v>567000</v>
      </c>
      <c r="S69" s="27" t="s">
        <v>527</v>
      </c>
      <c r="T69" s="27" t="s">
        <v>545</v>
      </c>
      <c r="U69" s="27" t="s">
        <v>521</v>
      </c>
      <c r="V69" s="28" t="s">
        <v>258</v>
      </c>
    </row>
    <row r="70" spans="1:22" s="29" customFormat="1" ht="58.5">
      <c r="A70" s="20">
        <v>61</v>
      </c>
      <c r="B70" s="21" t="s">
        <v>259</v>
      </c>
      <c r="C70" s="21" t="s">
        <v>260</v>
      </c>
      <c r="D70" s="22">
        <v>2</v>
      </c>
      <c r="E70" s="22" t="s">
        <v>60</v>
      </c>
      <c r="F70" s="24">
        <v>400000</v>
      </c>
      <c r="G70" s="30">
        <v>3</v>
      </c>
      <c r="H70" s="31">
        <f t="shared" si="9"/>
        <v>1200000</v>
      </c>
      <c r="I70" s="31">
        <v>0</v>
      </c>
      <c r="J70" s="31">
        <f t="shared" si="10"/>
        <v>0</v>
      </c>
      <c r="K70" s="30"/>
      <c r="L70" s="31">
        <f t="shared" si="11"/>
        <v>0</v>
      </c>
      <c r="M70" s="30"/>
      <c r="N70" s="31">
        <f t="shared" si="12"/>
        <v>0</v>
      </c>
      <c r="O70" s="30"/>
      <c r="P70" s="31">
        <f t="shared" si="13"/>
        <v>0</v>
      </c>
      <c r="Q70" s="26">
        <f t="shared" si="7"/>
        <v>3</v>
      </c>
      <c r="R70" s="26">
        <f t="shared" si="8"/>
        <v>1200000</v>
      </c>
      <c r="S70" s="27" t="s">
        <v>526</v>
      </c>
      <c r="T70" s="27" t="s">
        <v>545</v>
      </c>
      <c r="U70" s="27" t="s">
        <v>521</v>
      </c>
      <c r="V70" s="28" t="s">
        <v>261</v>
      </c>
    </row>
    <row r="71" spans="1:22" s="29" customFormat="1" ht="82.5" customHeight="1">
      <c r="A71" s="20">
        <v>62</v>
      </c>
      <c r="B71" s="21" t="s">
        <v>262</v>
      </c>
      <c r="C71" s="21" t="s">
        <v>263</v>
      </c>
      <c r="D71" s="22">
        <v>2</v>
      </c>
      <c r="E71" s="22" t="s">
        <v>21</v>
      </c>
      <c r="F71" s="24">
        <v>50000</v>
      </c>
      <c r="G71" s="30">
        <v>1</v>
      </c>
      <c r="H71" s="31">
        <f t="shared" si="9"/>
        <v>50000</v>
      </c>
      <c r="I71" s="31">
        <v>0</v>
      </c>
      <c r="J71" s="31">
        <f t="shared" si="10"/>
        <v>0</v>
      </c>
      <c r="K71" s="30"/>
      <c r="L71" s="31">
        <f t="shared" si="11"/>
        <v>0</v>
      </c>
      <c r="M71" s="30"/>
      <c r="N71" s="31">
        <f t="shared" si="12"/>
        <v>0</v>
      </c>
      <c r="O71" s="30"/>
      <c r="P71" s="31">
        <f t="shared" si="13"/>
        <v>0</v>
      </c>
      <c r="Q71" s="26">
        <f t="shared" si="7"/>
        <v>1</v>
      </c>
      <c r="R71" s="26">
        <f t="shared" si="8"/>
        <v>50000</v>
      </c>
      <c r="S71" s="27" t="s">
        <v>544</v>
      </c>
      <c r="T71" s="27" t="s">
        <v>545</v>
      </c>
      <c r="U71" s="27" t="s">
        <v>521</v>
      </c>
      <c r="V71" s="28" t="s">
        <v>264</v>
      </c>
    </row>
    <row r="72" spans="1:22" s="29" customFormat="1" ht="183.75" customHeight="1">
      <c r="A72" s="20">
        <v>63</v>
      </c>
      <c r="B72" s="21" t="s">
        <v>265</v>
      </c>
      <c r="C72" s="21" t="s">
        <v>266</v>
      </c>
      <c r="D72" s="22">
        <v>1</v>
      </c>
      <c r="E72" s="22" t="s">
        <v>21</v>
      </c>
      <c r="F72" s="24">
        <v>68000</v>
      </c>
      <c r="G72" s="30">
        <v>2</v>
      </c>
      <c r="H72" s="31">
        <f t="shared" si="9"/>
        <v>136000</v>
      </c>
      <c r="I72" s="31">
        <v>0</v>
      </c>
      <c r="J72" s="31">
        <f t="shared" si="10"/>
        <v>0</v>
      </c>
      <c r="K72" s="30"/>
      <c r="L72" s="31">
        <f t="shared" si="11"/>
        <v>0</v>
      </c>
      <c r="M72" s="30"/>
      <c r="N72" s="31">
        <f t="shared" si="12"/>
        <v>0</v>
      </c>
      <c r="O72" s="30"/>
      <c r="P72" s="31">
        <f t="shared" si="13"/>
        <v>0</v>
      </c>
      <c r="Q72" s="26">
        <f t="shared" si="7"/>
        <v>2</v>
      </c>
      <c r="R72" s="26">
        <f t="shared" si="8"/>
        <v>136000</v>
      </c>
      <c r="S72" s="27" t="s">
        <v>544</v>
      </c>
      <c r="T72" s="27" t="s">
        <v>545</v>
      </c>
      <c r="U72" s="27" t="s">
        <v>521</v>
      </c>
      <c r="V72" s="28" t="s">
        <v>267</v>
      </c>
    </row>
    <row r="73" spans="1:22" s="29" customFormat="1" ht="105.75" customHeight="1">
      <c r="A73" s="20">
        <v>64</v>
      </c>
      <c r="B73" s="21" t="s">
        <v>268</v>
      </c>
      <c r="C73" s="21" t="s">
        <v>269</v>
      </c>
      <c r="D73" s="22">
        <v>3</v>
      </c>
      <c r="E73" s="22" t="s">
        <v>21</v>
      </c>
      <c r="F73" s="24">
        <v>550000</v>
      </c>
      <c r="G73" s="30">
        <v>2</v>
      </c>
      <c r="H73" s="31">
        <f t="shared" si="9"/>
        <v>1100000</v>
      </c>
      <c r="I73" s="31">
        <v>0</v>
      </c>
      <c r="J73" s="31">
        <f t="shared" si="10"/>
        <v>0</v>
      </c>
      <c r="K73" s="30"/>
      <c r="L73" s="31">
        <f t="shared" si="11"/>
        <v>0</v>
      </c>
      <c r="M73" s="30"/>
      <c r="N73" s="31">
        <f t="shared" si="12"/>
        <v>0</v>
      </c>
      <c r="O73" s="30"/>
      <c r="P73" s="31">
        <f t="shared" si="13"/>
        <v>0</v>
      </c>
      <c r="Q73" s="26">
        <f t="shared" si="7"/>
        <v>2</v>
      </c>
      <c r="R73" s="26">
        <f t="shared" si="8"/>
        <v>1100000</v>
      </c>
      <c r="S73" s="27" t="s">
        <v>527</v>
      </c>
      <c r="T73" s="27" t="s">
        <v>545</v>
      </c>
      <c r="U73" s="27" t="s">
        <v>521</v>
      </c>
      <c r="V73" s="28" t="s">
        <v>270</v>
      </c>
    </row>
    <row r="74" spans="1:22" s="29" customFormat="1" ht="62.25" customHeight="1">
      <c r="A74" s="20">
        <v>65</v>
      </c>
      <c r="B74" s="21" t="s">
        <v>271</v>
      </c>
      <c r="C74" s="21" t="s">
        <v>272</v>
      </c>
      <c r="D74" s="22">
        <v>3</v>
      </c>
      <c r="E74" s="22" t="s">
        <v>88</v>
      </c>
      <c r="F74" s="24">
        <v>550000</v>
      </c>
      <c r="G74" s="30">
        <v>5</v>
      </c>
      <c r="H74" s="31">
        <f t="shared" ref="H74:H105" si="14">G74*F74</f>
        <v>2750000</v>
      </c>
      <c r="I74" s="31">
        <v>0</v>
      </c>
      <c r="J74" s="31">
        <f t="shared" ref="J74:J105" si="15">I74*F74</f>
        <v>0</v>
      </c>
      <c r="K74" s="30"/>
      <c r="L74" s="31">
        <f t="shared" ref="L74:L105" si="16">F74*K74</f>
        <v>0</v>
      </c>
      <c r="M74" s="30"/>
      <c r="N74" s="31">
        <f t="shared" ref="N74:N105" si="17">M74*F74</f>
        <v>0</v>
      </c>
      <c r="O74" s="30"/>
      <c r="P74" s="31">
        <f t="shared" ref="P74:P105" si="18">O74*H74</f>
        <v>0</v>
      </c>
      <c r="Q74" s="26">
        <f t="shared" si="7"/>
        <v>5</v>
      </c>
      <c r="R74" s="26">
        <f t="shared" si="8"/>
        <v>2750000</v>
      </c>
      <c r="S74" s="27" t="s">
        <v>527</v>
      </c>
      <c r="T74" s="27" t="s">
        <v>545</v>
      </c>
      <c r="U74" s="27" t="s">
        <v>521</v>
      </c>
      <c r="V74" s="28" t="s">
        <v>552</v>
      </c>
    </row>
    <row r="75" spans="1:22" s="29" customFormat="1" ht="82.5" customHeight="1">
      <c r="A75" s="20">
        <v>66</v>
      </c>
      <c r="B75" s="21" t="s">
        <v>273</v>
      </c>
      <c r="C75" s="21" t="s">
        <v>274</v>
      </c>
      <c r="D75" s="22">
        <v>5</v>
      </c>
      <c r="E75" s="22" t="s">
        <v>140</v>
      </c>
      <c r="F75" s="24">
        <v>15000</v>
      </c>
      <c r="G75" s="30">
        <v>12</v>
      </c>
      <c r="H75" s="31">
        <f t="shared" si="14"/>
        <v>180000</v>
      </c>
      <c r="I75" s="31">
        <v>0</v>
      </c>
      <c r="J75" s="31">
        <f t="shared" si="15"/>
        <v>0</v>
      </c>
      <c r="K75" s="30"/>
      <c r="L75" s="31">
        <f t="shared" si="16"/>
        <v>0</v>
      </c>
      <c r="M75" s="30"/>
      <c r="N75" s="31">
        <f t="shared" si="17"/>
        <v>0</v>
      </c>
      <c r="O75" s="30"/>
      <c r="P75" s="31">
        <f t="shared" si="18"/>
        <v>0</v>
      </c>
      <c r="Q75" s="26">
        <f t="shared" ref="Q75:Q138" si="19">+G75+I75+K75+M75+O75</f>
        <v>12</v>
      </c>
      <c r="R75" s="26">
        <f t="shared" ref="R75:R138" si="20">+H75+J75+L75+N75+P75</f>
        <v>180000</v>
      </c>
      <c r="S75" s="27" t="s">
        <v>527</v>
      </c>
      <c r="T75" s="27" t="s">
        <v>545</v>
      </c>
      <c r="U75" s="27" t="s">
        <v>521</v>
      </c>
      <c r="V75" s="28" t="s">
        <v>275</v>
      </c>
    </row>
    <row r="76" spans="1:22" s="29" customFormat="1" ht="80.25" customHeight="1">
      <c r="A76" s="20">
        <v>67</v>
      </c>
      <c r="B76" s="21" t="s">
        <v>276</v>
      </c>
      <c r="C76" s="21" t="s">
        <v>277</v>
      </c>
      <c r="D76" s="22">
        <v>2</v>
      </c>
      <c r="E76" s="22" t="s">
        <v>21</v>
      </c>
      <c r="F76" s="24">
        <v>300000</v>
      </c>
      <c r="G76" s="30">
        <v>3</v>
      </c>
      <c r="H76" s="31">
        <f t="shared" si="14"/>
        <v>900000</v>
      </c>
      <c r="I76" s="31">
        <v>0</v>
      </c>
      <c r="J76" s="31">
        <f t="shared" si="15"/>
        <v>0</v>
      </c>
      <c r="K76" s="30"/>
      <c r="L76" s="31">
        <f t="shared" si="16"/>
        <v>0</v>
      </c>
      <c r="M76" s="30"/>
      <c r="N76" s="31">
        <f t="shared" si="17"/>
        <v>0</v>
      </c>
      <c r="O76" s="30"/>
      <c r="P76" s="31">
        <f t="shared" si="18"/>
        <v>0</v>
      </c>
      <c r="Q76" s="26">
        <f t="shared" si="19"/>
        <v>3</v>
      </c>
      <c r="R76" s="26">
        <f t="shared" si="20"/>
        <v>900000</v>
      </c>
      <c r="S76" s="27" t="s">
        <v>527</v>
      </c>
      <c r="T76" s="27" t="s">
        <v>545</v>
      </c>
      <c r="U76" s="27" t="s">
        <v>521</v>
      </c>
      <c r="V76" s="28" t="s">
        <v>278</v>
      </c>
    </row>
    <row r="77" spans="1:22" s="29" customFormat="1" ht="104.25" customHeight="1">
      <c r="A77" s="20">
        <v>68</v>
      </c>
      <c r="B77" s="21" t="s">
        <v>279</v>
      </c>
      <c r="C77" s="21" t="s">
        <v>280</v>
      </c>
      <c r="D77" s="22">
        <v>0</v>
      </c>
      <c r="E77" s="22" t="s">
        <v>21</v>
      </c>
      <c r="F77" s="24">
        <v>250000</v>
      </c>
      <c r="G77" s="30">
        <v>2</v>
      </c>
      <c r="H77" s="31">
        <f t="shared" si="14"/>
        <v>500000</v>
      </c>
      <c r="I77" s="31">
        <v>0</v>
      </c>
      <c r="J77" s="31">
        <f t="shared" si="15"/>
        <v>0</v>
      </c>
      <c r="K77" s="30"/>
      <c r="L77" s="31">
        <f t="shared" si="16"/>
        <v>0</v>
      </c>
      <c r="M77" s="30"/>
      <c r="N77" s="31">
        <f t="shared" si="17"/>
        <v>0</v>
      </c>
      <c r="O77" s="30"/>
      <c r="P77" s="31">
        <f t="shared" si="18"/>
        <v>0</v>
      </c>
      <c r="Q77" s="26">
        <f t="shared" si="19"/>
        <v>2</v>
      </c>
      <c r="R77" s="26">
        <f t="shared" si="20"/>
        <v>500000</v>
      </c>
      <c r="S77" s="27" t="s">
        <v>527</v>
      </c>
      <c r="T77" s="27" t="s">
        <v>545</v>
      </c>
      <c r="U77" s="27" t="s">
        <v>521</v>
      </c>
      <c r="V77" s="28" t="s">
        <v>281</v>
      </c>
    </row>
    <row r="78" spans="1:22" s="29" customFormat="1" ht="64.5" customHeight="1">
      <c r="A78" s="20">
        <v>69</v>
      </c>
      <c r="B78" s="21" t="s">
        <v>282</v>
      </c>
      <c r="C78" s="21" t="s">
        <v>283</v>
      </c>
      <c r="D78" s="22">
        <v>1</v>
      </c>
      <c r="E78" s="22" t="s">
        <v>21</v>
      </c>
      <c r="F78" s="24">
        <v>199015</v>
      </c>
      <c r="G78" s="30">
        <v>4</v>
      </c>
      <c r="H78" s="31">
        <f t="shared" si="14"/>
        <v>796060</v>
      </c>
      <c r="I78" s="31">
        <v>0</v>
      </c>
      <c r="J78" s="31">
        <f t="shared" si="15"/>
        <v>0</v>
      </c>
      <c r="K78" s="30"/>
      <c r="L78" s="31">
        <f t="shared" si="16"/>
        <v>0</v>
      </c>
      <c r="M78" s="30"/>
      <c r="N78" s="31">
        <f t="shared" si="17"/>
        <v>0</v>
      </c>
      <c r="O78" s="30"/>
      <c r="P78" s="31">
        <f t="shared" si="18"/>
        <v>0</v>
      </c>
      <c r="Q78" s="26">
        <f t="shared" si="19"/>
        <v>4</v>
      </c>
      <c r="R78" s="26">
        <f t="shared" si="20"/>
        <v>796060</v>
      </c>
      <c r="S78" s="27" t="s">
        <v>527</v>
      </c>
      <c r="T78" s="27" t="s">
        <v>545</v>
      </c>
      <c r="U78" s="27" t="s">
        <v>521</v>
      </c>
      <c r="V78" s="28" t="s">
        <v>553</v>
      </c>
    </row>
    <row r="79" spans="1:22" s="29" customFormat="1" ht="102" customHeight="1">
      <c r="A79" s="20">
        <v>70</v>
      </c>
      <c r="B79" s="21" t="s">
        <v>284</v>
      </c>
      <c r="C79" s="21" t="s">
        <v>285</v>
      </c>
      <c r="D79" s="22">
        <v>0</v>
      </c>
      <c r="E79" s="22" t="s">
        <v>21</v>
      </c>
      <c r="F79" s="24">
        <v>150000</v>
      </c>
      <c r="G79" s="30">
        <v>1</v>
      </c>
      <c r="H79" s="31">
        <f t="shared" si="14"/>
        <v>150000</v>
      </c>
      <c r="I79" s="31">
        <v>0</v>
      </c>
      <c r="J79" s="31">
        <f t="shared" si="15"/>
        <v>0</v>
      </c>
      <c r="K79" s="30"/>
      <c r="L79" s="31">
        <f t="shared" si="16"/>
        <v>0</v>
      </c>
      <c r="M79" s="30"/>
      <c r="N79" s="31">
        <f t="shared" si="17"/>
        <v>0</v>
      </c>
      <c r="O79" s="30"/>
      <c r="P79" s="31">
        <f t="shared" si="18"/>
        <v>0</v>
      </c>
      <c r="Q79" s="26">
        <f t="shared" si="19"/>
        <v>1</v>
      </c>
      <c r="R79" s="26">
        <f t="shared" si="20"/>
        <v>150000</v>
      </c>
      <c r="S79" s="27" t="s">
        <v>527</v>
      </c>
      <c r="T79" s="27" t="s">
        <v>545</v>
      </c>
      <c r="U79" s="27" t="s">
        <v>521</v>
      </c>
      <c r="V79" s="28" t="s">
        <v>286</v>
      </c>
    </row>
    <row r="80" spans="1:22" s="29" customFormat="1" ht="123.75" customHeight="1">
      <c r="A80" s="20">
        <v>71</v>
      </c>
      <c r="B80" s="21" t="s">
        <v>287</v>
      </c>
      <c r="C80" s="21" t="s">
        <v>280</v>
      </c>
      <c r="D80" s="22">
        <v>0</v>
      </c>
      <c r="E80" s="22" t="s">
        <v>21</v>
      </c>
      <c r="F80" s="24">
        <v>1400000</v>
      </c>
      <c r="G80" s="30">
        <v>2</v>
      </c>
      <c r="H80" s="31">
        <f t="shared" si="14"/>
        <v>2800000</v>
      </c>
      <c r="I80" s="31">
        <v>0</v>
      </c>
      <c r="J80" s="31">
        <f t="shared" si="15"/>
        <v>0</v>
      </c>
      <c r="K80" s="30"/>
      <c r="L80" s="31">
        <f t="shared" si="16"/>
        <v>0</v>
      </c>
      <c r="M80" s="30"/>
      <c r="N80" s="31">
        <f t="shared" si="17"/>
        <v>0</v>
      </c>
      <c r="O80" s="30"/>
      <c r="P80" s="31">
        <f t="shared" si="18"/>
        <v>0</v>
      </c>
      <c r="Q80" s="26">
        <f t="shared" si="19"/>
        <v>2</v>
      </c>
      <c r="R80" s="26">
        <f t="shared" si="20"/>
        <v>2800000</v>
      </c>
      <c r="S80" s="27" t="s">
        <v>527</v>
      </c>
      <c r="T80" s="27" t="s">
        <v>545</v>
      </c>
      <c r="U80" s="27" t="s">
        <v>521</v>
      </c>
      <c r="V80" s="28" t="s">
        <v>288</v>
      </c>
    </row>
    <row r="81" spans="1:22" s="29" customFormat="1" ht="102" customHeight="1">
      <c r="A81" s="20">
        <v>72</v>
      </c>
      <c r="B81" s="21" t="s">
        <v>289</v>
      </c>
      <c r="C81" s="21" t="s">
        <v>290</v>
      </c>
      <c r="D81" s="22">
        <v>3</v>
      </c>
      <c r="E81" s="22" t="s">
        <v>60</v>
      </c>
      <c r="F81" s="24">
        <v>260000</v>
      </c>
      <c r="G81" s="30">
        <v>2</v>
      </c>
      <c r="H81" s="31">
        <f t="shared" si="14"/>
        <v>520000</v>
      </c>
      <c r="I81" s="31">
        <v>0</v>
      </c>
      <c r="J81" s="31">
        <f t="shared" si="15"/>
        <v>0</v>
      </c>
      <c r="K81" s="30"/>
      <c r="L81" s="31">
        <f t="shared" si="16"/>
        <v>0</v>
      </c>
      <c r="M81" s="30">
        <v>1</v>
      </c>
      <c r="N81" s="31">
        <f t="shared" si="17"/>
        <v>260000</v>
      </c>
      <c r="O81" s="30"/>
      <c r="P81" s="31"/>
      <c r="Q81" s="26">
        <f t="shared" si="19"/>
        <v>3</v>
      </c>
      <c r="R81" s="26">
        <f t="shared" si="20"/>
        <v>780000</v>
      </c>
      <c r="S81" s="27" t="s">
        <v>525</v>
      </c>
      <c r="T81" s="27" t="s">
        <v>545</v>
      </c>
      <c r="U81" s="27" t="s">
        <v>521</v>
      </c>
      <c r="V81" s="28" t="s">
        <v>291</v>
      </c>
    </row>
    <row r="82" spans="1:22" s="29" customFormat="1" ht="165" customHeight="1">
      <c r="A82" s="20">
        <v>73</v>
      </c>
      <c r="B82" s="21" t="s">
        <v>292</v>
      </c>
      <c r="C82" s="21" t="s">
        <v>212</v>
      </c>
      <c r="D82" s="22">
        <v>0</v>
      </c>
      <c r="E82" s="22" t="s">
        <v>60</v>
      </c>
      <c r="F82" s="24">
        <v>180000</v>
      </c>
      <c r="G82" s="30">
        <v>5</v>
      </c>
      <c r="H82" s="31">
        <f t="shared" si="14"/>
        <v>900000</v>
      </c>
      <c r="I82" s="31">
        <v>0</v>
      </c>
      <c r="J82" s="31">
        <f t="shared" si="15"/>
        <v>0</v>
      </c>
      <c r="K82" s="30"/>
      <c r="L82" s="31">
        <f t="shared" si="16"/>
        <v>0</v>
      </c>
      <c r="M82" s="30"/>
      <c r="N82" s="31">
        <f t="shared" si="17"/>
        <v>0</v>
      </c>
      <c r="O82" s="30"/>
      <c r="P82" s="31">
        <f t="shared" ref="P82:P113" si="21">O82*H82</f>
        <v>0</v>
      </c>
      <c r="Q82" s="26">
        <f t="shared" si="19"/>
        <v>5</v>
      </c>
      <c r="R82" s="26">
        <f t="shared" si="20"/>
        <v>900000</v>
      </c>
      <c r="S82" s="27" t="s">
        <v>544</v>
      </c>
      <c r="T82" s="27" t="s">
        <v>545</v>
      </c>
      <c r="U82" s="27" t="s">
        <v>521</v>
      </c>
      <c r="V82" s="28" t="s">
        <v>293</v>
      </c>
    </row>
    <row r="83" spans="1:22" s="29" customFormat="1" ht="58.5">
      <c r="A83" s="20">
        <v>74</v>
      </c>
      <c r="B83" s="21" t="s">
        <v>294</v>
      </c>
      <c r="C83" s="21" t="s">
        <v>295</v>
      </c>
      <c r="D83" s="22">
        <v>0</v>
      </c>
      <c r="E83" s="22" t="s">
        <v>60</v>
      </c>
      <c r="F83" s="24">
        <v>116630</v>
      </c>
      <c r="G83" s="30">
        <v>1</v>
      </c>
      <c r="H83" s="31">
        <f t="shared" si="14"/>
        <v>116630</v>
      </c>
      <c r="I83" s="31">
        <v>0</v>
      </c>
      <c r="J83" s="31">
        <f t="shared" si="15"/>
        <v>0</v>
      </c>
      <c r="K83" s="30"/>
      <c r="L83" s="31">
        <f t="shared" si="16"/>
        <v>0</v>
      </c>
      <c r="M83" s="30"/>
      <c r="N83" s="31">
        <f t="shared" si="17"/>
        <v>0</v>
      </c>
      <c r="O83" s="30"/>
      <c r="P83" s="31">
        <f t="shared" si="21"/>
        <v>0</v>
      </c>
      <c r="Q83" s="26">
        <f t="shared" si="19"/>
        <v>1</v>
      </c>
      <c r="R83" s="26">
        <f t="shared" si="20"/>
        <v>116630</v>
      </c>
      <c r="S83" s="27" t="s">
        <v>526</v>
      </c>
      <c r="T83" s="27" t="s">
        <v>545</v>
      </c>
      <c r="U83" s="27" t="s">
        <v>521</v>
      </c>
      <c r="V83" s="28" t="s">
        <v>296</v>
      </c>
    </row>
    <row r="84" spans="1:22" s="29" customFormat="1" ht="58.5">
      <c r="A84" s="20">
        <v>75</v>
      </c>
      <c r="B84" s="21" t="s">
        <v>297</v>
      </c>
      <c r="C84" s="21" t="s">
        <v>298</v>
      </c>
      <c r="D84" s="22">
        <v>1</v>
      </c>
      <c r="E84" s="22" t="s">
        <v>299</v>
      </c>
      <c r="F84" s="24">
        <v>1400000</v>
      </c>
      <c r="G84" s="30">
        <v>1</v>
      </c>
      <c r="H84" s="31">
        <f t="shared" si="14"/>
        <v>1400000</v>
      </c>
      <c r="I84" s="31">
        <v>0</v>
      </c>
      <c r="J84" s="31">
        <f t="shared" si="15"/>
        <v>0</v>
      </c>
      <c r="K84" s="30"/>
      <c r="L84" s="31">
        <f t="shared" si="16"/>
        <v>0</v>
      </c>
      <c r="M84" s="30"/>
      <c r="N84" s="31">
        <f t="shared" si="17"/>
        <v>0</v>
      </c>
      <c r="O84" s="30"/>
      <c r="P84" s="31">
        <f t="shared" si="21"/>
        <v>0</v>
      </c>
      <c r="Q84" s="26">
        <f t="shared" si="19"/>
        <v>1</v>
      </c>
      <c r="R84" s="26">
        <f t="shared" si="20"/>
        <v>1400000</v>
      </c>
      <c r="S84" s="27" t="s">
        <v>527</v>
      </c>
      <c r="T84" s="27" t="s">
        <v>545</v>
      </c>
      <c r="U84" s="27" t="s">
        <v>521</v>
      </c>
      <c r="V84" s="28" t="s">
        <v>300</v>
      </c>
    </row>
    <row r="85" spans="1:22" s="29" customFormat="1" ht="165" customHeight="1">
      <c r="A85" s="20">
        <v>76</v>
      </c>
      <c r="B85" s="21" t="s">
        <v>301</v>
      </c>
      <c r="C85" s="21" t="s">
        <v>302</v>
      </c>
      <c r="D85" s="22">
        <v>0</v>
      </c>
      <c r="E85" s="22" t="s">
        <v>145</v>
      </c>
      <c r="F85" s="24">
        <v>495000</v>
      </c>
      <c r="G85" s="30">
        <v>3</v>
      </c>
      <c r="H85" s="31">
        <f t="shared" si="14"/>
        <v>1485000</v>
      </c>
      <c r="I85" s="31">
        <v>0</v>
      </c>
      <c r="J85" s="31">
        <f t="shared" si="15"/>
        <v>0</v>
      </c>
      <c r="K85" s="30"/>
      <c r="L85" s="31">
        <f t="shared" si="16"/>
        <v>0</v>
      </c>
      <c r="M85" s="30"/>
      <c r="N85" s="31">
        <f t="shared" si="17"/>
        <v>0</v>
      </c>
      <c r="O85" s="30"/>
      <c r="P85" s="31">
        <f t="shared" si="21"/>
        <v>0</v>
      </c>
      <c r="Q85" s="26">
        <f t="shared" si="19"/>
        <v>3</v>
      </c>
      <c r="R85" s="26">
        <f t="shared" si="20"/>
        <v>1485000</v>
      </c>
      <c r="S85" s="27" t="s">
        <v>544</v>
      </c>
      <c r="T85" s="27" t="s">
        <v>545</v>
      </c>
      <c r="U85" s="27" t="s">
        <v>521</v>
      </c>
      <c r="V85" s="28" t="s">
        <v>303</v>
      </c>
    </row>
    <row r="86" spans="1:22" s="29" customFormat="1" ht="102" customHeight="1">
      <c r="A86" s="20">
        <v>77</v>
      </c>
      <c r="B86" s="21" t="s">
        <v>304</v>
      </c>
      <c r="C86" s="21" t="s">
        <v>305</v>
      </c>
      <c r="D86" s="22">
        <v>3</v>
      </c>
      <c r="E86" s="22" t="s">
        <v>21</v>
      </c>
      <c r="F86" s="24">
        <v>180000</v>
      </c>
      <c r="G86" s="30">
        <v>3</v>
      </c>
      <c r="H86" s="31">
        <f t="shared" si="14"/>
        <v>540000</v>
      </c>
      <c r="I86" s="31">
        <v>0</v>
      </c>
      <c r="J86" s="31">
        <f t="shared" si="15"/>
        <v>0</v>
      </c>
      <c r="K86" s="30"/>
      <c r="L86" s="31">
        <f t="shared" si="16"/>
        <v>0</v>
      </c>
      <c r="M86" s="30"/>
      <c r="N86" s="31">
        <f t="shared" si="17"/>
        <v>0</v>
      </c>
      <c r="O86" s="30"/>
      <c r="P86" s="31">
        <f t="shared" si="21"/>
        <v>0</v>
      </c>
      <c r="Q86" s="26">
        <f t="shared" si="19"/>
        <v>3</v>
      </c>
      <c r="R86" s="26">
        <f t="shared" si="20"/>
        <v>540000</v>
      </c>
      <c r="S86" s="27" t="s">
        <v>544</v>
      </c>
      <c r="T86" s="27" t="s">
        <v>545</v>
      </c>
      <c r="U86" s="27" t="s">
        <v>521</v>
      </c>
      <c r="V86" s="28" t="s">
        <v>306</v>
      </c>
    </row>
    <row r="87" spans="1:22" s="29" customFormat="1" ht="81" customHeight="1">
      <c r="A87" s="20">
        <v>78</v>
      </c>
      <c r="B87" s="21" t="s">
        <v>554</v>
      </c>
      <c r="C87" s="21" t="s">
        <v>307</v>
      </c>
      <c r="D87" s="22">
        <v>0</v>
      </c>
      <c r="E87" s="22" t="s">
        <v>299</v>
      </c>
      <c r="F87" s="24">
        <v>130000</v>
      </c>
      <c r="G87" s="30">
        <v>14</v>
      </c>
      <c r="H87" s="31">
        <f t="shared" si="14"/>
        <v>1820000</v>
      </c>
      <c r="I87" s="31">
        <v>0</v>
      </c>
      <c r="J87" s="31">
        <f t="shared" si="15"/>
        <v>0</v>
      </c>
      <c r="K87" s="30"/>
      <c r="L87" s="31">
        <f t="shared" si="16"/>
        <v>0</v>
      </c>
      <c r="M87" s="30"/>
      <c r="N87" s="31">
        <f t="shared" si="17"/>
        <v>0</v>
      </c>
      <c r="O87" s="30"/>
      <c r="P87" s="31">
        <f t="shared" si="21"/>
        <v>0</v>
      </c>
      <c r="Q87" s="26">
        <f t="shared" si="19"/>
        <v>14</v>
      </c>
      <c r="R87" s="26">
        <f t="shared" si="20"/>
        <v>1820000</v>
      </c>
      <c r="S87" s="27" t="s">
        <v>544</v>
      </c>
      <c r="T87" s="27" t="s">
        <v>545</v>
      </c>
      <c r="U87" s="27" t="s">
        <v>521</v>
      </c>
      <c r="V87" s="28" t="s">
        <v>308</v>
      </c>
    </row>
    <row r="88" spans="1:22" s="29" customFormat="1" ht="82.5" customHeight="1">
      <c r="A88" s="20">
        <v>79</v>
      </c>
      <c r="B88" s="21" t="s">
        <v>309</v>
      </c>
      <c r="C88" s="21" t="s">
        <v>310</v>
      </c>
      <c r="D88" s="22">
        <v>4</v>
      </c>
      <c r="E88" s="22" t="s">
        <v>21</v>
      </c>
      <c r="F88" s="24">
        <v>400000</v>
      </c>
      <c r="G88" s="30">
        <v>2</v>
      </c>
      <c r="H88" s="31">
        <f t="shared" si="14"/>
        <v>800000</v>
      </c>
      <c r="I88" s="31">
        <v>0</v>
      </c>
      <c r="J88" s="31">
        <f t="shared" si="15"/>
        <v>0</v>
      </c>
      <c r="K88" s="30"/>
      <c r="L88" s="31">
        <f t="shared" si="16"/>
        <v>0</v>
      </c>
      <c r="M88" s="30"/>
      <c r="N88" s="31">
        <f t="shared" si="17"/>
        <v>0</v>
      </c>
      <c r="O88" s="30"/>
      <c r="P88" s="31">
        <f t="shared" si="21"/>
        <v>0</v>
      </c>
      <c r="Q88" s="26">
        <f t="shared" si="19"/>
        <v>2</v>
      </c>
      <c r="R88" s="26">
        <f t="shared" si="20"/>
        <v>800000</v>
      </c>
      <c r="S88" s="27" t="s">
        <v>544</v>
      </c>
      <c r="T88" s="27" t="s">
        <v>545</v>
      </c>
      <c r="U88" s="27" t="s">
        <v>521</v>
      </c>
      <c r="V88" s="28" t="s">
        <v>311</v>
      </c>
    </row>
    <row r="89" spans="1:22" s="29" customFormat="1" ht="82.5" customHeight="1">
      <c r="A89" s="20">
        <v>80</v>
      </c>
      <c r="B89" s="21" t="s">
        <v>312</v>
      </c>
      <c r="C89" s="21" t="s">
        <v>313</v>
      </c>
      <c r="D89" s="22">
        <v>0</v>
      </c>
      <c r="E89" s="22" t="s">
        <v>21</v>
      </c>
      <c r="F89" s="24">
        <v>3000000</v>
      </c>
      <c r="G89" s="30">
        <v>1</v>
      </c>
      <c r="H89" s="31">
        <f t="shared" si="14"/>
        <v>3000000</v>
      </c>
      <c r="I89" s="31">
        <v>0</v>
      </c>
      <c r="J89" s="31">
        <f t="shared" si="15"/>
        <v>0</v>
      </c>
      <c r="K89" s="30"/>
      <c r="L89" s="31">
        <f t="shared" si="16"/>
        <v>0</v>
      </c>
      <c r="M89" s="30"/>
      <c r="N89" s="31">
        <f t="shared" si="17"/>
        <v>0</v>
      </c>
      <c r="O89" s="30"/>
      <c r="P89" s="31">
        <f t="shared" si="21"/>
        <v>0</v>
      </c>
      <c r="Q89" s="26">
        <f t="shared" si="19"/>
        <v>1</v>
      </c>
      <c r="R89" s="26">
        <f t="shared" si="20"/>
        <v>3000000</v>
      </c>
      <c r="S89" s="27" t="s">
        <v>544</v>
      </c>
      <c r="T89" s="27" t="s">
        <v>545</v>
      </c>
      <c r="U89" s="27" t="s">
        <v>521</v>
      </c>
      <c r="V89" s="28" t="s">
        <v>226</v>
      </c>
    </row>
    <row r="90" spans="1:22" s="29" customFormat="1" ht="84.75" customHeight="1">
      <c r="A90" s="20">
        <v>81</v>
      </c>
      <c r="B90" s="21" t="s">
        <v>314</v>
      </c>
      <c r="C90" s="21" t="s">
        <v>315</v>
      </c>
      <c r="D90" s="22">
        <v>0</v>
      </c>
      <c r="E90" s="22" t="s">
        <v>229</v>
      </c>
      <c r="F90" s="24">
        <v>30000</v>
      </c>
      <c r="G90" s="30">
        <v>5</v>
      </c>
      <c r="H90" s="31">
        <f t="shared" si="14"/>
        <v>150000</v>
      </c>
      <c r="I90" s="31">
        <v>0</v>
      </c>
      <c r="J90" s="31">
        <f t="shared" si="15"/>
        <v>0</v>
      </c>
      <c r="K90" s="30"/>
      <c r="L90" s="31">
        <f t="shared" si="16"/>
        <v>0</v>
      </c>
      <c r="M90" s="30"/>
      <c r="N90" s="31">
        <f t="shared" si="17"/>
        <v>0</v>
      </c>
      <c r="O90" s="30"/>
      <c r="P90" s="31">
        <f t="shared" si="21"/>
        <v>0</v>
      </c>
      <c r="Q90" s="26">
        <f t="shared" si="19"/>
        <v>5</v>
      </c>
      <c r="R90" s="26">
        <f t="shared" si="20"/>
        <v>150000</v>
      </c>
      <c r="S90" s="27" t="s">
        <v>544</v>
      </c>
      <c r="T90" s="27" t="s">
        <v>545</v>
      </c>
      <c r="U90" s="27" t="s">
        <v>521</v>
      </c>
      <c r="V90" s="28" t="s">
        <v>316</v>
      </c>
    </row>
    <row r="91" spans="1:22" s="29" customFormat="1" ht="81" customHeight="1">
      <c r="A91" s="20">
        <v>82</v>
      </c>
      <c r="B91" s="21" t="s">
        <v>317</v>
      </c>
      <c r="C91" s="21" t="s">
        <v>318</v>
      </c>
      <c r="D91" s="22">
        <v>1</v>
      </c>
      <c r="E91" s="22" t="s">
        <v>229</v>
      </c>
      <c r="F91" s="24">
        <v>250000</v>
      </c>
      <c r="G91" s="30">
        <v>1</v>
      </c>
      <c r="H91" s="31">
        <f t="shared" si="14"/>
        <v>250000</v>
      </c>
      <c r="I91" s="31">
        <v>0</v>
      </c>
      <c r="J91" s="31">
        <f t="shared" si="15"/>
        <v>0</v>
      </c>
      <c r="K91" s="30"/>
      <c r="L91" s="31">
        <f t="shared" si="16"/>
        <v>0</v>
      </c>
      <c r="M91" s="30"/>
      <c r="N91" s="31">
        <f t="shared" si="17"/>
        <v>0</v>
      </c>
      <c r="O91" s="30"/>
      <c r="P91" s="31">
        <f t="shared" si="21"/>
        <v>0</v>
      </c>
      <c r="Q91" s="26">
        <f t="shared" si="19"/>
        <v>1</v>
      </c>
      <c r="R91" s="26">
        <f t="shared" si="20"/>
        <v>250000</v>
      </c>
      <c r="S91" s="27" t="s">
        <v>527</v>
      </c>
      <c r="T91" s="27" t="s">
        <v>545</v>
      </c>
      <c r="U91" s="27" t="s">
        <v>521</v>
      </c>
      <c r="V91" s="28" t="s">
        <v>319</v>
      </c>
    </row>
    <row r="92" spans="1:22" s="29" customFormat="1" ht="183" customHeight="1">
      <c r="A92" s="20">
        <v>83</v>
      </c>
      <c r="B92" s="21" t="s">
        <v>320</v>
      </c>
      <c r="C92" s="21" t="s">
        <v>321</v>
      </c>
      <c r="D92" s="22">
        <v>4</v>
      </c>
      <c r="E92" s="22" t="s">
        <v>229</v>
      </c>
      <c r="F92" s="24">
        <v>280000</v>
      </c>
      <c r="G92" s="30">
        <v>3</v>
      </c>
      <c r="H92" s="31">
        <f t="shared" si="14"/>
        <v>840000</v>
      </c>
      <c r="I92" s="31">
        <v>0</v>
      </c>
      <c r="J92" s="31">
        <f t="shared" si="15"/>
        <v>0</v>
      </c>
      <c r="K92" s="30"/>
      <c r="L92" s="31">
        <f t="shared" si="16"/>
        <v>0</v>
      </c>
      <c r="M92" s="30"/>
      <c r="N92" s="31">
        <f t="shared" si="17"/>
        <v>0</v>
      </c>
      <c r="O92" s="30"/>
      <c r="P92" s="31">
        <f t="shared" si="21"/>
        <v>0</v>
      </c>
      <c r="Q92" s="26">
        <f t="shared" si="19"/>
        <v>3</v>
      </c>
      <c r="R92" s="26">
        <f t="shared" si="20"/>
        <v>840000</v>
      </c>
      <c r="S92" s="27" t="s">
        <v>527</v>
      </c>
      <c r="T92" s="27" t="s">
        <v>545</v>
      </c>
      <c r="U92" s="27" t="s">
        <v>521</v>
      </c>
      <c r="V92" s="28" t="s">
        <v>322</v>
      </c>
    </row>
    <row r="93" spans="1:22" s="29" customFormat="1" ht="186.75" customHeight="1">
      <c r="A93" s="20">
        <v>84</v>
      </c>
      <c r="B93" s="21" t="s">
        <v>323</v>
      </c>
      <c r="C93" s="21" t="s">
        <v>324</v>
      </c>
      <c r="D93" s="22">
        <v>0</v>
      </c>
      <c r="E93" s="22" t="s">
        <v>229</v>
      </c>
      <c r="F93" s="24">
        <v>1300000</v>
      </c>
      <c r="G93" s="30">
        <v>2</v>
      </c>
      <c r="H93" s="31">
        <f t="shared" si="14"/>
        <v>2600000</v>
      </c>
      <c r="I93" s="31">
        <v>0</v>
      </c>
      <c r="J93" s="31">
        <f t="shared" si="15"/>
        <v>0</v>
      </c>
      <c r="K93" s="30"/>
      <c r="L93" s="31">
        <f t="shared" si="16"/>
        <v>0</v>
      </c>
      <c r="M93" s="30"/>
      <c r="N93" s="31">
        <f t="shared" si="17"/>
        <v>0</v>
      </c>
      <c r="O93" s="30"/>
      <c r="P93" s="31">
        <f t="shared" si="21"/>
        <v>0</v>
      </c>
      <c r="Q93" s="26">
        <f t="shared" si="19"/>
        <v>2</v>
      </c>
      <c r="R93" s="26">
        <f t="shared" si="20"/>
        <v>2600000</v>
      </c>
      <c r="S93" s="27" t="s">
        <v>544</v>
      </c>
      <c r="T93" s="27" t="s">
        <v>545</v>
      </c>
      <c r="U93" s="27" t="s">
        <v>521</v>
      </c>
      <c r="V93" s="28" t="s">
        <v>325</v>
      </c>
    </row>
    <row r="94" spans="1:22" s="29" customFormat="1" ht="143.25" customHeight="1">
      <c r="A94" s="20">
        <v>85</v>
      </c>
      <c r="B94" s="21" t="s">
        <v>326</v>
      </c>
      <c r="C94" s="21" t="s">
        <v>327</v>
      </c>
      <c r="D94" s="22">
        <v>0</v>
      </c>
      <c r="E94" s="22" t="s">
        <v>21</v>
      </c>
      <c r="F94" s="24">
        <v>500000</v>
      </c>
      <c r="G94" s="30">
        <v>3</v>
      </c>
      <c r="H94" s="31">
        <f t="shared" si="14"/>
        <v>1500000</v>
      </c>
      <c r="I94" s="31">
        <v>0</v>
      </c>
      <c r="J94" s="31">
        <f t="shared" si="15"/>
        <v>0</v>
      </c>
      <c r="K94" s="30"/>
      <c r="L94" s="31">
        <f t="shared" si="16"/>
        <v>0</v>
      </c>
      <c r="M94" s="30"/>
      <c r="N94" s="31">
        <f t="shared" si="17"/>
        <v>0</v>
      </c>
      <c r="O94" s="30"/>
      <c r="P94" s="31">
        <f t="shared" si="21"/>
        <v>0</v>
      </c>
      <c r="Q94" s="26">
        <f t="shared" si="19"/>
        <v>3</v>
      </c>
      <c r="R94" s="26">
        <f t="shared" si="20"/>
        <v>1500000</v>
      </c>
      <c r="S94" s="27" t="s">
        <v>544</v>
      </c>
      <c r="T94" s="27" t="s">
        <v>545</v>
      </c>
      <c r="U94" s="27" t="s">
        <v>521</v>
      </c>
      <c r="V94" s="28" t="s">
        <v>328</v>
      </c>
    </row>
    <row r="95" spans="1:22" s="29" customFormat="1" ht="58.5">
      <c r="A95" s="20">
        <v>86</v>
      </c>
      <c r="B95" s="21" t="s">
        <v>329</v>
      </c>
      <c r="C95" s="21" t="s">
        <v>330</v>
      </c>
      <c r="D95" s="22">
        <v>2</v>
      </c>
      <c r="E95" s="22" t="s">
        <v>60</v>
      </c>
      <c r="F95" s="24">
        <v>686000</v>
      </c>
      <c r="G95" s="30">
        <v>1</v>
      </c>
      <c r="H95" s="31">
        <f t="shared" si="14"/>
        <v>686000</v>
      </c>
      <c r="I95" s="31">
        <v>0</v>
      </c>
      <c r="J95" s="31">
        <f t="shared" si="15"/>
        <v>0</v>
      </c>
      <c r="K95" s="30">
        <v>1</v>
      </c>
      <c r="L95" s="31">
        <f t="shared" si="16"/>
        <v>686000</v>
      </c>
      <c r="M95" s="30"/>
      <c r="N95" s="31">
        <f t="shared" si="17"/>
        <v>0</v>
      </c>
      <c r="O95" s="30"/>
      <c r="P95" s="31">
        <f t="shared" si="21"/>
        <v>0</v>
      </c>
      <c r="Q95" s="26">
        <f t="shared" si="19"/>
        <v>2</v>
      </c>
      <c r="R95" s="26">
        <f t="shared" si="20"/>
        <v>1372000</v>
      </c>
      <c r="S95" s="27" t="s">
        <v>527</v>
      </c>
      <c r="T95" s="27" t="s">
        <v>545</v>
      </c>
      <c r="U95" s="27" t="s">
        <v>521</v>
      </c>
      <c r="V95" s="28" t="s">
        <v>331</v>
      </c>
    </row>
    <row r="96" spans="1:22" s="29" customFormat="1" ht="79.5" customHeight="1">
      <c r="A96" s="20">
        <v>87</v>
      </c>
      <c r="B96" s="21" t="s">
        <v>332</v>
      </c>
      <c r="C96" s="21" t="s">
        <v>330</v>
      </c>
      <c r="D96" s="22">
        <v>2</v>
      </c>
      <c r="E96" s="22" t="s">
        <v>28</v>
      </c>
      <c r="F96" s="24">
        <v>49000</v>
      </c>
      <c r="G96" s="30">
        <v>2</v>
      </c>
      <c r="H96" s="31">
        <f t="shared" si="14"/>
        <v>98000</v>
      </c>
      <c r="I96" s="31">
        <v>1</v>
      </c>
      <c r="J96" s="31">
        <f t="shared" si="15"/>
        <v>49000</v>
      </c>
      <c r="K96" s="30">
        <v>2</v>
      </c>
      <c r="L96" s="31">
        <f t="shared" si="16"/>
        <v>98000</v>
      </c>
      <c r="M96" s="30"/>
      <c r="N96" s="31">
        <f t="shared" si="17"/>
        <v>0</v>
      </c>
      <c r="O96" s="30"/>
      <c r="P96" s="31">
        <f t="shared" si="21"/>
        <v>0</v>
      </c>
      <c r="Q96" s="26">
        <f t="shared" si="19"/>
        <v>5</v>
      </c>
      <c r="R96" s="26">
        <f t="shared" si="20"/>
        <v>245000</v>
      </c>
      <c r="S96" s="27" t="s">
        <v>527</v>
      </c>
      <c r="T96" s="27" t="s">
        <v>545</v>
      </c>
      <c r="U96" s="27" t="s">
        <v>521</v>
      </c>
      <c r="V96" s="28" t="s">
        <v>333</v>
      </c>
    </row>
    <row r="97" spans="1:22" s="29" customFormat="1" ht="99.75" customHeight="1">
      <c r="A97" s="20">
        <v>88</v>
      </c>
      <c r="B97" s="21" t="s">
        <v>334</v>
      </c>
      <c r="C97" s="21" t="s">
        <v>335</v>
      </c>
      <c r="D97" s="22">
        <v>10</v>
      </c>
      <c r="E97" s="22" t="s">
        <v>28</v>
      </c>
      <c r="F97" s="24">
        <v>5000</v>
      </c>
      <c r="G97" s="30">
        <v>7</v>
      </c>
      <c r="H97" s="31">
        <f t="shared" si="14"/>
        <v>35000</v>
      </c>
      <c r="I97" s="31">
        <v>0</v>
      </c>
      <c r="J97" s="31">
        <f t="shared" si="15"/>
        <v>0</v>
      </c>
      <c r="K97" s="30"/>
      <c r="L97" s="31">
        <f t="shared" si="16"/>
        <v>0</v>
      </c>
      <c r="M97" s="30"/>
      <c r="N97" s="31">
        <f t="shared" si="17"/>
        <v>0</v>
      </c>
      <c r="O97" s="30"/>
      <c r="P97" s="31">
        <f t="shared" si="21"/>
        <v>0</v>
      </c>
      <c r="Q97" s="26">
        <f t="shared" si="19"/>
        <v>7</v>
      </c>
      <c r="R97" s="26">
        <f t="shared" si="20"/>
        <v>35000</v>
      </c>
      <c r="S97" s="27" t="s">
        <v>544</v>
      </c>
      <c r="T97" s="27" t="s">
        <v>545</v>
      </c>
      <c r="U97" s="27" t="s">
        <v>521</v>
      </c>
      <c r="V97" s="28" t="s">
        <v>336</v>
      </c>
    </row>
    <row r="98" spans="1:22" s="29" customFormat="1" ht="62.25" customHeight="1">
      <c r="A98" s="20">
        <v>89</v>
      </c>
      <c r="B98" s="21" t="s">
        <v>337</v>
      </c>
      <c r="C98" s="21" t="s">
        <v>338</v>
      </c>
      <c r="D98" s="22">
        <v>0</v>
      </c>
      <c r="E98" s="22" t="s">
        <v>28</v>
      </c>
      <c r="F98" s="24">
        <v>6000</v>
      </c>
      <c r="G98" s="30">
        <v>2</v>
      </c>
      <c r="H98" s="31">
        <f t="shared" si="14"/>
        <v>12000</v>
      </c>
      <c r="I98" s="31">
        <v>0</v>
      </c>
      <c r="J98" s="31">
        <f t="shared" si="15"/>
        <v>0</v>
      </c>
      <c r="K98" s="30"/>
      <c r="L98" s="31">
        <f t="shared" si="16"/>
        <v>0</v>
      </c>
      <c r="M98" s="30"/>
      <c r="N98" s="31">
        <f t="shared" si="17"/>
        <v>0</v>
      </c>
      <c r="O98" s="30"/>
      <c r="P98" s="31">
        <f t="shared" si="21"/>
        <v>0</v>
      </c>
      <c r="Q98" s="26">
        <f t="shared" si="19"/>
        <v>2</v>
      </c>
      <c r="R98" s="26">
        <f t="shared" si="20"/>
        <v>12000</v>
      </c>
      <c r="S98" s="27" t="s">
        <v>544</v>
      </c>
      <c r="T98" s="27" t="s">
        <v>545</v>
      </c>
      <c r="U98" s="27" t="s">
        <v>521</v>
      </c>
      <c r="V98" s="28" t="s">
        <v>339</v>
      </c>
    </row>
    <row r="99" spans="1:22" s="29" customFormat="1" ht="66.75" customHeight="1">
      <c r="A99" s="20">
        <v>90</v>
      </c>
      <c r="B99" s="21" t="s">
        <v>340</v>
      </c>
      <c r="C99" s="21" t="s">
        <v>341</v>
      </c>
      <c r="D99" s="22">
        <v>35</v>
      </c>
      <c r="E99" s="22" t="s">
        <v>145</v>
      </c>
      <c r="F99" s="24">
        <v>40000</v>
      </c>
      <c r="G99" s="30">
        <v>20</v>
      </c>
      <c r="H99" s="31">
        <f t="shared" si="14"/>
        <v>800000</v>
      </c>
      <c r="I99" s="31">
        <v>0</v>
      </c>
      <c r="J99" s="31">
        <f t="shared" si="15"/>
        <v>0</v>
      </c>
      <c r="K99" s="30"/>
      <c r="L99" s="31">
        <f t="shared" si="16"/>
        <v>0</v>
      </c>
      <c r="M99" s="30"/>
      <c r="N99" s="31">
        <f t="shared" si="17"/>
        <v>0</v>
      </c>
      <c r="O99" s="30"/>
      <c r="P99" s="31">
        <f t="shared" si="21"/>
        <v>0</v>
      </c>
      <c r="Q99" s="26">
        <f t="shared" si="19"/>
        <v>20</v>
      </c>
      <c r="R99" s="26">
        <f t="shared" si="20"/>
        <v>800000</v>
      </c>
      <c r="S99" s="27" t="s">
        <v>544</v>
      </c>
      <c r="T99" s="27" t="s">
        <v>545</v>
      </c>
      <c r="U99" s="27" t="s">
        <v>521</v>
      </c>
      <c r="V99" s="28" t="s">
        <v>342</v>
      </c>
    </row>
    <row r="100" spans="1:22" s="29" customFormat="1" ht="60.75" customHeight="1">
      <c r="A100" s="20">
        <v>91</v>
      </c>
      <c r="B100" s="21" t="s">
        <v>343</v>
      </c>
      <c r="C100" s="21" t="s">
        <v>344</v>
      </c>
      <c r="D100" s="22">
        <v>40</v>
      </c>
      <c r="E100" s="22" t="s">
        <v>67</v>
      </c>
      <c r="F100" s="24">
        <v>2800</v>
      </c>
      <c r="G100" s="30">
        <v>26</v>
      </c>
      <c r="H100" s="31">
        <f t="shared" si="14"/>
        <v>72800</v>
      </c>
      <c r="I100" s="31">
        <v>0</v>
      </c>
      <c r="J100" s="31">
        <f t="shared" si="15"/>
        <v>0</v>
      </c>
      <c r="K100" s="30"/>
      <c r="L100" s="31">
        <f t="shared" si="16"/>
        <v>0</v>
      </c>
      <c r="M100" s="30"/>
      <c r="N100" s="31">
        <f t="shared" si="17"/>
        <v>0</v>
      </c>
      <c r="O100" s="30"/>
      <c r="P100" s="31">
        <f t="shared" si="21"/>
        <v>0</v>
      </c>
      <c r="Q100" s="26">
        <f t="shared" si="19"/>
        <v>26</v>
      </c>
      <c r="R100" s="26">
        <f t="shared" si="20"/>
        <v>72800</v>
      </c>
      <c r="S100" s="27" t="s">
        <v>527</v>
      </c>
      <c r="T100" s="27" t="s">
        <v>545</v>
      </c>
      <c r="U100" s="27" t="s">
        <v>521</v>
      </c>
      <c r="V100" s="28" t="s">
        <v>345</v>
      </c>
    </row>
    <row r="101" spans="1:22" s="29" customFormat="1" ht="84" customHeight="1">
      <c r="A101" s="20">
        <v>92</v>
      </c>
      <c r="B101" s="21" t="s">
        <v>346</v>
      </c>
      <c r="C101" s="21" t="s">
        <v>347</v>
      </c>
      <c r="D101" s="22">
        <v>19</v>
      </c>
      <c r="E101" s="22" t="s">
        <v>145</v>
      </c>
      <c r="F101" s="24">
        <v>8000</v>
      </c>
      <c r="G101" s="30">
        <v>46</v>
      </c>
      <c r="H101" s="31">
        <f t="shared" si="14"/>
        <v>368000</v>
      </c>
      <c r="I101" s="31">
        <v>0</v>
      </c>
      <c r="J101" s="31">
        <f t="shared" si="15"/>
        <v>0</v>
      </c>
      <c r="K101" s="30"/>
      <c r="L101" s="31">
        <f t="shared" si="16"/>
        <v>0</v>
      </c>
      <c r="M101" s="30"/>
      <c r="N101" s="31">
        <f t="shared" si="17"/>
        <v>0</v>
      </c>
      <c r="O101" s="30"/>
      <c r="P101" s="31">
        <f t="shared" si="21"/>
        <v>0</v>
      </c>
      <c r="Q101" s="26">
        <f t="shared" si="19"/>
        <v>46</v>
      </c>
      <c r="R101" s="26">
        <f t="shared" si="20"/>
        <v>368000</v>
      </c>
      <c r="S101" s="27" t="s">
        <v>544</v>
      </c>
      <c r="T101" s="27" t="s">
        <v>545</v>
      </c>
      <c r="U101" s="27" t="s">
        <v>521</v>
      </c>
      <c r="V101" s="28" t="s">
        <v>348</v>
      </c>
    </row>
    <row r="102" spans="1:22" s="29" customFormat="1" ht="82.5" customHeight="1">
      <c r="A102" s="20">
        <v>93</v>
      </c>
      <c r="B102" s="21" t="s">
        <v>349</v>
      </c>
      <c r="C102" s="21" t="s">
        <v>350</v>
      </c>
      <c r="D102" s="22">
        <v>20</v>
      </c>
      <c r="E102" s="22" t="s">
        <v>140</v>
      </c>
      <c r="F102" s="24">
        <v>6800</v>
      </c>
      <c r="G102" s="30">
        <v>17</v>
      </c>
      <c r="H102" s="31">
        <f t="shared" si="14"/>
        <v>115600</v>
      </c>
      <c r="I102" s="31">
        <v>0</v>
      </c>
      <c r="J102" s="31">
        <f t="shared" si="15"/>
        <v>0</v>
      </c>
      <c r="K102" s="30"/>
      <c r="L102" s="31">
        <f t="shared" si="16"/>
        <v>0</v>
      </c>
      <c r="M102" s="30"/>
      <c r="N102" s="31">
        <f t="shared" si="17"/>
        <v>0</v>
      </c>
      <c r="O102" s="30"/>
      <c r="P102" s="31">
        <f t="shared" si="21"/>
        <v>0</v>
      </c>
      <c r="Q102" s="26">
        <f t="shared" si="19"/>
        <v>17</v>
      </c>
      <c r="R102" s="26">
        <f t="shared" si="20"/>
        <v>115600</v>
      </c>
      <c r="S102" s="27" t="s">
        <v>527</v>
      </c>
      <c r="T102" s="27" t="s">
        <v>545</v>
      </c>
      <c r="U102" s="27" t="s">
        <v>521</v>
      </c>
      <c r="V102" s="28" t="s">
        <v>351</v>
      </c>
    </row>
    <row r="103" spans="1:22" s="29" customFormat="1" ht="144" customHeight="1">
      <c r="A103" s="20">
        <v>94</v>
      </c>
      <c r="B103" s="21" t="s">
        <v>352</v>
      </c>
      <c r="C103" s="21" t="s">
        <v>353</v>
      </c>
      <c r="D103" s="22">
        <v>15</v>
      </c>
      <c r="E103" s="22" t="s">
        <v>140</v>
      </c>
      <c r="F103" s="24">
        <v>39000</v>
      </c>
      <c r="G103" s="30">
        <v>6</v>
      </c>
      <c r="H103" s="31">
        <f t="shared" si="14"/>
        <v>234000</v>
      </c>
      <c r="I103" s="31">
        <v>0</v>
      </c>
      <c r="J103" s="31">
        <f t="shared" si="15"/>
        <v>0</v>
      </c>
      <c r="K103" s="30"/>
      <c r="L103" s="31">
        <f t="shared" si="16"/>
        <v>0</v>
      </c>
      <c r="M103" s="30"/>
      <c r="N103" s="31">
        <f t="shared" si="17"/>
        <v>0</v>
      </c>
      <c r="O103" s="30"/>
      <c r="P103" s="31">
        <f t="shared" si="21"/>
        <v>0</v>
      </c>
      <c r="Q103" s="26">
        <f t="shared" si="19"/>
        <v>6</v>
      </c>
      <c r="R103" s="26">
        <f t="shared" si="20"/>
        <v>234000</v>
      </c>
      <c r="S103" s="27" t="s">
        <v>527</v>
      </c>
      <c r="T103" s="27" t="s">
        <v>545</v>
      </c>
      <c r="U103" s="27" t="s">
        <v>521</v>
      </c>
      <c r="V103" s="28" t="s">
        <v>354</v>
      </c>
    </row>
    <row r="104" spans="1:22" s="29" customFormat="1" ht="64.5" customHeight="1">
      <c r="A104" s="20">
        <v>95</v>
      </c>
      <c r="B104" s="21" t="s">
        <v>355</v>
      </c>
      <c r="C104" s="21" t="s">
        <v>356</v>
      </c>
      <c r="D104" s="22">
        <v>40</v>
      </c>
      <c r="E104" s="22" t="s">
        <v>140</v>
      </c>
      <c r="F104" s="24">
        <v>10000</v>
      </c>
      <c r="G104" s="30">
        <v>30</v>
      </c>
      <c r="H104" s="31">
        <f t="shared" si="14"/>
        <v>300000</v>
      </c>
      <c r="I104" s="31">
        <v>0</v>
      </c>
      <c r="J104" s="31">
        <f t="shared" si="15"/>
        <v>0</v>
      </c>
      <c r="K104" s="30"/>
      <c r="L104" s="31">
        <f t="shared" si="16"/>
        <v>0</v>
      </c>
      <c r="M104" s="30"/>
      <c r="N104" s="31">
        <f t="shared" si="17"/>
        <v>0</v>
      </c>
      <c r="O104" s="30"/>
      <c r="P104" s="31">
        <f t="shared" si="21"/>
        <v>0</v>
      </c>
      <c r="Q104" s="26">
        <f t="shared" si="19"/>
        <v>30</v>
      </c>
      <c r="R104" s="26">
        <f t="shared" si="20"/>
        <v>300000</v>
      </c>
      <c r="S104" s="27" t="s">
        <v>544</v>
      </c>
      <c r="T104" s="27" t="s">
        <v>545</v>
      </c>
      <c r="U104" s="27" t="s">
        <v>521</v>
      </c>
      <c r="V104" s="28" t="s">
        <v>357</v>
      </c>
    </row>
    <row r="105" spans="1:22" s="29" customFormat="1" ht="63" customHeight="1">
      <c r="A105" s="20">
        <v>96</v>
      </c>
      <c r="B105" s="21" t="s">
        <v>358</v>
      </c>
      <c r="C105" s="21" t="s">
        <v>359</v>
      </c>
      <c r="D105" s="22">
        <v>0</v>
      </c>
      <c r="E105" s="22" t="s">
        <v>140</v>
      </c>
      <c r="F105" s="24">
        <v>25500</v>
      </c>
      <c r="G105" s="30">
        <v>20</v>
      </c>
      <c r="H105" s="31">
        <f t="shared" si="14"/>
        <v>510000</v>
      </c>
      <c r="I105" s="31">
        <v>0</v>
      </c>
      <c r="J105" s="31">
        <f t="shared" si="15"/>
        <v>0</v>
      </c>
      <c r="K105" s="30"/>
      <c r="L105" s="31">
        <f t="shared" si="16"/>
        <v>0</v>
      </c>
      <c r="M105" s="30"/>
      <c r="N105" s="31">
        <f t="shared" si="17"/>
        <v>0</v>
      </c>
      <c r="O105" s="30"/>
      <c r="P105" s="31">
        <f t="shared" si="21"/>
        <v>0</v>
      </c>
      <c r="Q105" s="26">
        <f t="shared" si="19"/>
        <v>20</v>
      </c>
      <c r="R105" s="26">
        <f t="shared" si="20"/>
        <v>510000</v>
      </c>
      <c r="S105" s="27" t="s">
        <v>544</v>
      </c>
      <c r="T105" s="27" t="s">
        <v>545</v>
      </c>
      <c r="U105" s="27" t="s">
        <v>521</v>
      </c>
      <c r="V105" s="28" t="s">
        <v>357</v>
      </c>
    </row>
    <row r="106" spans="1:22" s="29" customFormat="1" ht="165" customHeight="1">
      <c r="A106" s="20">
        <v>97</v>
      </c>
      <c r="B106" s="21" t="s">
        <v>360</v>
      </c>
      <c r="C106" s="21" t="s">
        <v>361</v>
      </c>
      <c r="D106" s="22">
        <v>0</v>
      </c>
      <c r="E106" s="22" t="s">
        <v>88</v>
      </c>
      <c r="F106" s="24">
        <v>14500</v>
      </c>
      <c r="G106" s="30">
        <v>6</v>
      </c>
      <c r="H106" s="31">
        <f t="shared" ref="H106:H137" si="22">G106*F106</f>
        <v>87000</v>
      </c>
      <c r="I106" s="31">
        <v>0</v>
      </c>
      <c r="J106" s="31">
        <f t="shared" ref="J106:J137" si="23">I106*F106</f>
        <v>0</v>
      </c>
      <c r="K106" s="30"/>
      <c r="L106" s="31">
        <f t="shared" ref="L106:L137" si="24">F106*K106</f>
        <v>0</v>
      </c>
      <c r="M106" s="30"/>
      <c r="N106" s="31">
        <f t="shared" ref="N106:N137" si="25">M106*F106</f>
        <v>0</v>
      </c>
      <c r="O106" s="30"/>
      <c r="P106" s="31">
        <f t="shared" si="21"/>
        <v>0</v>
      </c>
      <c r="Q106" s="26">
        <f t="shared" si="19"/>
        <v>6</v>
      </c>
      <c r="R106" s="26">
        <f t="shared" si="20"/>
        <v>87000</v>
      </c>
      <c r="S106" s="27" t="s">
        <v>544</v>
      </c>
      <c r="T106" s="27" t="s">
        <v>545</v>
      </c>
      <c r="U106" s="27" t="s">
        <v>521</v>
      </c>
      <c r="V106" s="28" t="s">
        <v>362</v>
      </c>
    </row>
    <row r="107" spans="1:22" s="29" customFormat="1" ht="82.5" customHeight="1">
      <c r="A107" s="20">
        <v>98</v>
      </c>
      <c r="B107" s="21" t="s">
        <v>363</v>
      </c>
      <c r="C107" s="21" t="s">
        <v>364</v>
      </c>
      <c r="D107" s="22">
        <v>0</v>
      </c>
      <c r="E107" s="22" t="s">
        <v>60</v>
      </c>
      <c r="F107" s="24">
        <v>987000</v>
      </c>
      <c r="G107" s="30">
        <v>1</v>
      </c>
      <c r="H107" s="31">
        <f t="shared" si="22"/>
        <v>987000</v>
      </c>
      <c r="I107" s="31">
        <v>0</v>
      </c>
      <c r="J107" s="31">
        <f t="shared" si="23"/>
        <v>0</v>
      </c>
      <c r="K107" s="30"/>
      <c r="L107" s="31">
        <f t="shared" si="24"/>
        <v>0</v>
      </c>
      <c r="M107" s="30"/>
      <c r="N107" s="31">
        <f t="shared" si="25"/>
        <v>0</v>
      </c>
      <c r="O107" s="30"/>
      <c r="P107" s="31">
        <f t="shared" si="21"/>
        <v>0</v>
      </c>
      <c r="Q107" s="26">
        <f t="shared" si="19"/>
        <v>1</v>
      </c>
      <c r="R107" s="26">
        <f t="shared" si="20"/>
        <v>987000</v>
      </c>
      <c r="S107" s="27" t="s">
        <v>544</v>
      </c>
      <c r="T107" s="27" t="s">
        <v>545</v>
      </c>
      <c r="U107" s="27" t="s">
        <v>521</v>
      </c>
      <c r="V107" s="28" t="s">
        <v>365</v>
      </c>
    </row>
    <row r="108" spans="1:22" s="29" customFormat="1" ht="58.5">
      <c r="A108" s="20">
        <v>99</v>
      </c>
      <c r="B108" s="21" t="s">
        <v>366</v>
      </c>
      <c r="C108" s="21" t="s">
        <v>130</v>
      </c>
      <c r="D108" s="22">
        <v>0</v>
      </c>
      <c r="E108" s="22" t="s">
        <v>21</v>
      </c>
      <c r="F108" s="24">
        <v>89000</v>
      </c>
      <c r="G108" s="30">
        <v>2</v>
      </c>
      <c r="H108" s="31">
        <f t="shared" si="22"/>
        <v>178000</v>
      </c>
      <c r="I108" s="31">
        <v>0</v>
      </c>
      <c r="J108" s="31">
        <f t="shared" si="23"/>
        <v>0</v>
      </c>
      <c r="K108" s="30"/>
      <c r="L108" s="31">
        <f t="shared" si="24"/>
        <v>0</v>
      </c>
      <c r="M108" s="30"/>
      <c r="N108" s="31">
        <f t="shared" si="25"/>
        <v>0</v>
      </c>
      <c r="O108" s="30"/>
      <c r="P108" s="31">
        <f t="shared" si="21"/>
        <v>0</v>
      </c>
      <c r="Q108" s="26">
        <f t="shared" si="19"/>
        <v>2</v>
      </c>
      <c r="R108" s="26">
        <f t="shared" si="20"/>
        <v>178000</v>
      </c>
      <c r="S108" s="27" t="s">
        <v>544</v>
      </c>
      <c r="T108" s="27" t="s">
        <v>545</v>
      </c>
      <c r="U108" s="27" t="s">
        <v>521</v>
      </c>
      <c r="V108" s="28" t="s">
        <v>367</v>
      </c>
    </row>
    <row r="109" spans="1:22" s="29" customFormat="1" ht="102" customHeight="1">
      <c r="A109" s="20">
        <v>100</v>
      </c>
      <c r="B109" s="21" t="s">
        <v>368</v>
      </c>
      <c r="C109" s="21" t="s">
        <v>369</v>
      </c>
      <c r="D109" s="22">
        <v>0</v>
      </c>
      <c r="E109" s="22" t="s">
        <v>28</v>
      </c>
      <c r="F109" s="24">
        <v>1200000</v>
      </c>
      <c r="G109" s="30">
        <v>1</v>
      </c>
      <c r="H109" s="31">
        <f t="shared" si="22"/>
        <v>1200000</v>
      </c>
      <c r="I109" s="31">
        <v>0</v>
      </c>
      <c r="J109" s="31">
        <f t="shared" si="23"/>
        <v>0</v>
      </c>
      <c r="K109" s="30"/>
      <c r="L109" s="31">
        <f t="shared" si="24"/>
        <v>0</v>
      </c>
      <c r="M109" s="30"/>
      <c r="N109" s="31">
        <f t="shared" si="25"/>
        <v>0</v>
      </c>
      <c r="O109" s="30"/>
      <c r="P109" s="31">
        <f t="shared" si="21"/>
        <v>0</v>
      </c>
      <c r="Q109" s="26">
        <f t="shared" si="19"/>
        <v>1</v>
      </c>
      <c r="R109" s="26">
        <f t="shared" si="20"/>
        <v>1200000</v>
      </c>
      <c r="S109" s="27" t="s">
        <v>526</v>
      </c>
      <c r="T109" s="27" t="s">
        <v>545</v>
      </c>
      <c r="U109" s="27" t="s">
        <v>521</v>
      </c>
      <c r="V109" s="28" t="s">
        <v>370</v>
      </c>
    </row>
    <row r="110" spans="1:22" s="29" customFormat="1" ht="105.75" customHeight="1">
      <c r="A110" s="20">
        <v>101</v>
      </c>
      <c r="B110" s="21" t="s">
        <v>371</v>
      </c>
      <c r="C110" s="21" t="s">
        <v>372</v>
      </c>
      <c r="D110" s="22">
        <v>0</v>
      </c>
      <c r="E110" s="22" t="s">
        <v>21</v>
      </c>
      <c r="F110" s="24">
        <v>350000</v>
      </c>
      <c r="G110" s="30">
        <v>1</v>
      </c>
      <c r="H110" s="31">
        <f t="shared" si="22"/>
        <v>350000</v>
      </c>
      <c r="I110" s="31">
        <v>0</v>
      </c>
      <c r="J110" s="31">
        <f t="shared" si="23"/>
        <v>0</v>
      </c>
      <c r="K110" s="30"/>
      <c r="L110" s="31">
        <f t="shared" si="24"/>
        <v>0</v>
      </c>
      <c r="M110" s="30"/>
      <c r="N110" s="31">
        <f t="shared" si="25"/>
        <v>0</v>
      </c>
      <c r="O110" s="30"/>
      <c r="P110" s="31">
        <f t="shared" si="21"/>
        <v>0</v>
      </c>
      <c r="Q110" s="26">
        <f t="shared" si="19"/>
        <v>1</v>
      </c>
      <c r="R110" s="26">
        <f t="shared" si="20"/>
        <v>350000</v>
      </c>
      <c r="S110" s="27" t="s">
        <v>526</v>
      </c>
      <c r="T110" s="27" t="s">
        <v>545</v>
      </c>
      <c r="U110" s="27" t="s">
        <v>521</v>
      </c>
      <c r="V110" s="28" t="s">
        <v>373</v>
      </c>
    </row>
    <row r="111" spans="1:22" s="29" customFormat="1" ht="105.75" customHeight="1">
      <c r="A111" s="20">
        <v>102</v>
      </c>
      <c r="B111" s="21" t="s">
        <v>374</v>
      </c>
      <c r="C111" s="21" t="s">
        <v>372</v>
      </c>
      <c r="D111" s="22">
        <v>0</v>
      </c>
      <c r="E111" s="22" t="s">
        <v>21</v>
      </c>
      <c r="F111" s="24">
        <v>350000</v>
      </c>
      <c r="G111" s="30">
        <v>1</v>
      </c>
      <c r="H111" s="31">
        <f t="shared" si="22"/>
        <v>350000</v>
      </c>
      <c r="I111" s="31">
        <v>0</v>
      </c>
      <c r="J111" s="31">
        <f t="shared" si="23"/>
        <v>0</v>
      </c>
      <c r="K111" s="30"/>
      <c r="L111" s="31">
        <f t="shared" si="24"/>
        <v>0</v>
      </c>
      <c r="M111" s="30"/>
      <c r="N111" s="31">
        <f t="shared" si="25"/>
        <v>0</v>
      </c>
      <c r="O111" s="30"/>
      <c r="P111" s="31">
        <f t="shared" si="21"/>
        <v>0</v>
      </c>
      <c r="Q111" s="26">
        <f t="shared" si="19"/>
        <v>1</v>
      </c>
      <c r="R111" s="26">
        <f t="shared" si="20"/>
        <v>350000</v>
      </c>
      <c r="S111" s="27" t="s">
        <v>526</v>
      </c>
      <c r="T111" s="27" t="s">
        <v>545</v>
      </c>
      <c r="U111" s="27" t="s">
        <v>521</v>
      </c>
      <c r="V111" s="28" t="s">
        <v>373</v>
      </c>
    </row>
    <row r="112" spans="1:22" s="29" customFormat="1" ht="86.25" customHeight="1">
      <c r="A112" s="20">
        <v>103</v>
      </c>
      <c r="B112" s="21" t="s">
        <v>375</v>
      </c>
      <c r="C112" s="21" t="s">
        <v>302</v>
      </c>
      <c r="D112" s="22">
        <v>2</v>
      </c>
      <c r="E112" s="22" t="s">
        <v>145</v>
      </c>
      <c r="F112" s="24">
        <v>260000</v>
      </c>
      <c r="G112" s="30">
        <v>3</v>
      </c>
      <c r="H112" s="31">
        <f t="shared" si="22"/>
        <v>780000</v>
      </c>
      <c r="I112" s="31">
        <v>2</v>
      </c>
      <c r="J112" s="31">
        <f t="shared" si="23"/>
        <v>520000</v>
      </c>
      <c r="K112" s="30"/>
      <c r="L112" s="31">
        <f t="shared" si="24"/>
        <v>0</v>
      </c>
      <c r="M112" s="30"/>
      <c r="N112" s="31">
        <f t="shared" si="25"/>
        <v>0</v>
      </c>
      <c r="O112" s="30"/>
      <c r="P112" s="31">
        <f t="shared" si="21"/>
        <v>0</v>
      </c>
      <c r="Q112" s="26">
        <f t="shared" si="19"/>
        <v>5</v>
      </c>
      <c r="R112" s="26">
        <f t="shared" si="20"/>
        <v>1300000</v>
      </c>
      <c r="S112" s="27" t="s">
        <v>544</v>
      </c>
      <c r="T112" s="27" t="s">
        <v>545</v>
      </c>
      <c r="U112" s="27" t="s">
        <v>521</v>
      </c>
      <c r="V112" s="28" t="s">
        <v>376</v>
      </c>
    </row>
    <row r="113" spans="1:22" s="29" customFormat="1" ht="97.5">
      <c r="A113" s="20">
        <v>104</v>
      </c>
      <c r="B113" s="21" t="s">
        <v>377</v>
      </c>
      <c r="C113" s="21" t="s">
        <v>378</v>
      </c>
      <c r="D113" s="22">
        <v>1</v>
      </c>
      <c r="E113" s="22" t="s">
        <v>21</v>
      </c>
      <c r="F113" s="24">
        <v>150000</v>
      </c>
      <c r="G113" s="30">
        <v>5</v>
      </c>
      <c r="H113" s="31">
        <f t="shared" si="22"/>
        <v>750000</v>
      </c>
      <c r="I113" s="31">
        <v>0</v>
      </c>
      <c r="J113" s="31">
        <f t="shared" si="23"/>
        <v>0</v>
      </c>
      <c r="K113" s="30"/>
      <c r="L113" s="31">
        <f t="shared" si="24"/>
        <v>0</v>
      </c>
      <c r="M113" s="30"/>
      <c r="N113" s="31">
        <f t="shared" si="25"/>
        <v>0</v>
      </c>
      <c r="O113" s="30"/>
      <c r="P113" s="31">
        <f t="shared" si="21"/>
        <v>0</v>
      </c>
      <c r="Q113" s="26">
        <f t="shared" si="19"/>
        <v>5</v>
      </c>
      <c r="R113" s="26">
        <f t="shared" si="20"/>
        <v>750000</v>
      </c>
      <c r="S113" s="27" t="s">
        <v>527</v>
      </c>
      <c r="T113" s="27" t="s">
        <v>545</v>
      </c>
      <c r="U113" s="27" t="s">
        <v>521</v>
      </c>
      <c r="V113" s="28" t="s">
        <v>379</v>
      </c>
    </row>
    <row r="114" spans="1:22" s="29" customFormat="1" ht="58.5">
      <c r="A114" s="20">
        <v>105</v>
      </c>
      <c r="B114" s="21" t="s">
        <v>380</v>
      </c>
      <c r="C114" s="21" t="s">
        <v>372</v>
      </c>
      <c r="D114" s="22">
        <v>0</v>
      </c>
      <c r="E114" s="22" t="s">
        <v>60</v>
      </c>
      <c r="F114" s="24">
        <v>84900</v>
      </c>
      <c r="G114" s="30">
        <v>2</v>
      </c>
      <c r="H114" s="31">
        <f t="shared" si="22"/>
        <v>169800</v>
      </c>
      <c r="I114" s="31">
        <v>0</v>
      </c>
      <c r="J114" s="31">
        <f t="shared" si="23"/>
        <v>0</v>
      </c>
      <c r="K114" s="30"/>
      <c r="L114" s="31">
        <f t="shared" si="24"/>
        <v>0</v>
      </c>
      <c r="M114" s="30"/>
      <c r="N114" s="31">
        <f t="shared" si="25"/>
        <v>0</v>
      </c>
      <c r="O114" s="30"/>
      <c r="P114" s="31">
        <f t="shared" ref="P114:P145" si="26">O114*H114</f>
        <v>0</v>
      </c>
      <c r="Q114" s="26">
        <f t="shared" si="19"/>
        <v>2</v>
      </c>
      <c r="R114" s="26">
        <f t="shared" si="20"/>
        <v>169800</v>
      </c>
      <c r="S114" s="27" t="s">
        <v>526</v>
      </c>
      <c r="T114" s="27" t="s">
        <v>545</v>
      </c>
      <c r="U114" s="27" t="s">
        <v>521</v>
      </c>
      <c r="V114" s="28" t="s">
        <v>381</v>
      </c>
    </row>
    <row r="115" spans="1:22" s="29" customFormat="1" ht="65.25" customHeight="1">
      <c r="A115" s="20">
        <v>106</v>
      </c>
      <c r="B115" s="21" t="s">
        <v>382</v>
      </c>
      <c r="C115" s="21" t="s">
        <v>372</v>
      </c>
      <c r="D115" s="22">
        <v>2</v>
      </c>
      <c r="E115" s="22" t="s">
        <v>21</v>
      </c>
      <c r="F115" s="24">
        <v>65000</v>
      </c>
      <c r="G115" s="30">
        <v>2</v>
      </c>
      <c r="H115" s="31">
        <f t="shared" si="22"/>
        <v>130000</v>
      </c>
      <c r="I115" s="31">
        <v>0</v>
      </c>
      <c r="J115" s="31">
        <f t="shared" si="23"/>
        <v>0</v>
      </c>
      <c r="K115" s="30"/>
      <c r="L115" s="31">
        <f t="shared" si="24"/>
        <v>0</v>
      </c>
      <c r="M115" s="30"/>
      <c r="N115" s="31">
        <f t="shared" si="25"/>
        <v>0</v>
      </c>
      <c r="O115" s="30"/>
      <c r="P115" s="31">
        <f t="shared" si="26"/>
        <v>0</v>
      </c>
      <c r="Q115" s="26">
        <f t="shared" si="19"/>
        <v>2</v>
      </c>
      <c r="R115" s="26">
        <f t="shared" si="20"/>
        <v>130000</v>
      </c>
      <c r="S115" s="27" t="s">
        <v>526</v>
      </c>
      <c r="T115" s="27" t="s">
        <v>545</v>
      </c>
      <c r="U115" s="27" t="s">
        <v>521</v>
      </c>
      <c r="V115" s="28" t="s">
        <v>383</v>
      </c>
    </row>
    <row r="116" spans="1:22" s="29" customFormat="1" ht="24" customHeight="1">
      <c r="A116" s="20">
        <v>107</v>
      </c>
      <c r="B116" s="21" t="s">
        <v>384</v>
      </c>
      <c r="C116" s="21" t="s">
        <v>385</v>
      </c>
      <c r="D116" s="22">
        <v>33</v>
      </c>
      <c r="E116" s="22" t="s">
        <v>21</v>
      </c>
      <c r="F116" s="24">
        <v>25000</v>
      </c>
      <c r="G116" s="30">
        <v>10</v>
      </c>
      <c r="H116" s="31">
        <f t="shared" si="22"/>
        <v>250000</v>
      </c>
      <c r="I116" s="31">
        <v>0</v>
      </c>
      <c r="J116" s="31">
        <f t="shared" si="23"/>
        <v>0</v>
      </c>
      <c r="K116" s="30"/>
      <c r="L116" s="31">
        <f t="shared" si="24"/>
        <v>0</v>
      </c>
      <c r="M116" s="30"/>
      <c r="N116" s="31">
        <f t="shared" si="25"/>
        <v>0</v>
      </c>
      <c r="O116" s="30"/>
      <c r="P116" s="31">
        <f t="shared" si="26"/>
        <v>0</v>
      </c>
      <c r="Q116" s="26">
        <f t="shared" si="19"/>
        <v>10</v>
      </c>
      <c r="R116" s="26">
        <f t="shared" si="20"/>
        <v>250000</v>
      </c>
      <c r="S116" s="27" t="s">
        <v>527</v>
      </c>
      <c r="T116" s="27" t="s">
        <v>545</v>
      </c>
      <c r="U116" s="27" t="s">
        <v>521</v>
      </c>
      <c r="V116" s="28" t="s">
        <v>386</v>
      </c>
    </row>
    <row r="117" spans="1:22" s="29" customFormat="1" ht="58.5">
      <c r="A117" s="20">
        <v>108</v>
      </c>
      <c r="B117" s="21" t="s">
        <v>387</v>
      </c>
      <c r="C117" s="21" t="s">
        <v>388</v>
      </c>
      <c r="D117" s="22">
        <v>25</v>
      </c>
      <c r="E117" s="22" t="s">
        <v>21</v>
      </c>
      <c r="F117" s="24">
        <v>25000</v>
      </c>
      <c r="G117" s="30">
        <v>5</v>
      </c>
      <c r="H117" s="31">
        <f t="shared" si="22"/>
        <v>125000</v>
      </c>
      <c r="I117" s="31">
        <v>0</v>
      </c>
      <c r="J117" s="31">
        <f t="shared" si="23"/>
        <v>0</v>
      </c>
      <c r="K117" s="30"/>
      <c r="L117" s="31">
        <f t="shared" si="24"/>
        <v>0</v>
      </c>
      <c r="M117" s="30"/>
      <c r="N117" s="31">
        <f t="shared" si="25"/>
        <v>0</v>
      </c>
      <c r="O117" s="30"/>
      <c r="P117" s="31">
        <f t="shared" si="26"/>
        <v>0</v>
      </c>
      <c r="Q117" s="26">
        <f t="shared" si="19"/>
        <v>5</v>
      </c>
      <c r="R117" s="26">
        <f t="shared" si="20"/>
        <v>125000</v>
      </c>
      <c r="S117" s="27" t="s">
        <v>527</v>
      </c>
      <c r="T117" s="27" t="s">
        <v>545</v>
      </c>
      <c r="U117" s="27" t="s">
        <v>521</v>
      </c>
      <c r="V117" s="28" t="s">
        <v>389</v>
      </c>
    </row>
    <row r="118" spans="1:22" s="29" customFormat="1" ht="303.75" customHeight="1">
      <c r="A118" s="20">
        <v>109</v>
      </c>
      <c r="B118" s="21" t="s">
        <v>390</v>
      </c>
      <c r="C118" s="21" t="s">
        <v>391</v>
      </c>
      <c r="D118" s="22">
        <v>0</v>
      </c>
      <c r="E118" s="22" t="s">
        <v>21</v>
      </c>
      <c r="F118" s="24">
        <v>250000</v>
      </c>
      <c r="G118" s="30">
        <v>1</v>
      </c>
      <c r="H118" s="31">
        <f t="shared" si="22"/>
        <v>250000</v>
      </c>
      <c r="I118" s="31">
        <v>0</v>
      </c>
      <c r="J118" s="31">
        <f t="shared" si="23"/>
        <v>0</v>
      </c>
      <c r="K118" s="30"/>
      <c r="L118" s="31">
        <f t="shared" si="24"/>
        <v>0</v>
      </c>
      <c r="M118" s="30"/>
      <c r="N118" s="31">
        <f t="shared" si="25"/>
        <v>0</v>
      </c>
      <c r="O118" s="30"/>
      <c r="P118" s="31">
        <f t="shared" si="26"/>
        <v>0</v>
      </c>
      <c r="Q118" s="26">
        <f t="shared" si="19"/>
        <v>1</v>
      </c>
      <c r="R118" s="26">
        <f t="shared" si="20"/>
        <v>250000</v>
      </c>
      <c r="S118" s="27" t="s">
        <v>526</v>
      </c>
      <c r="T118" s="27" t="s">
        <v>545</v>
      </c>
      <c r="U118" s="27" t="s">
        <v>521</v>
      </c>
      <c r="V118" s="28" t="s">
        <v>555</v>
      </c>
    </row>
    <row r="119" spans="1:22" s="29" customFormat="1" ht="84.75" customHeight="1">
      <c r="A119" s="20">
        <v>110</v>
      </c>
      <c r="B119" s="21" t="s">
        <v>392</v>
      </c>
      <c r="C119" s="21" t="s">
        <v>372</v>
      </c>
      <c r="D119" s="22">
        <v>0</v>
      </c>
      <c r="E119" s="22" t="s">
        <v>21</v>
      </c>
      <c r="F119" s="24">
        <v>3500000</v>
      </c>
      <c r="G119" s="30">
        <v>1</v>
      </c>
      <c r="H119" s="31">
        <f t="shared" si="22"/>
        <v>3500000</v>
      </c>
      <c r="I119" s="31">
        <v>0</v>
      </c>
      <c r="J119" s="31">
        <f t="shared" si="23"/>
        <v>0</v>
      </c>
      <c r="K119" s="30"/>
      <c r="L119" s="31">
        <f t="shared" si="24"/>
        <v>0</v>
      </c>
      <c r="M119" s="30"/>
      <c r="N119" s="31">
        <f t="shared" si="25"/>
        <v>0</v>
      </c>
      <c r="O119" s="30"/>
      <c r="P119" s="31">
        <f t="shared" si="26"/>
        <v>0</v>
      </c>
      <c r="Q119" s="26">
        <f t="shared" si="19"/>
        <v>1</v>
      </c>
      <c r="R119" s="26">
        <f t="shared" si="20"/>
        <v>3500000</v>
      </c>
      <c r="S119" s="27" t="s">
        <v>526</v>
      </c>
      <c r="T119" s="27" t="s">
        <v>545</v>
      </c>
      <c r="U119" s="27" t="s">
        <v>521</v>
      </c>
      <c r="V119" s="28" t="s">
        <v>393</v>
      </c>
    </row>
    <row r="120" spans="1:22" s="29" customFormat="1" ht="136.5">
      <c r="A120" s="20">
        <v>111</v>
      </c>
      <c r="B120" s="21" t="s">
        <v>394</v>
      </c>
      <c r="C120" s="21" t="s">
        <v>395</v>
      </c>
      <c r="D120" s="22">
        <v>28</v>
      </c>
      <c r="E120" s="22" t="s">
        <v>21</v>
      </c>
      <c r="F120" s="24">
        <v>150000</v>
      </c>
      <c r="G120" s="30">
        <v>13</v>
      </c>
      <c r="H120" s="31">
        <f t="shared" si="22"/>
        <v>1950000</v>
      </c>
      <c r="I120" s="31">
        <v>0</v>
      </c>
      <c r="J120" s="31">
        <f t="shared" si="23"/>
        <v>0</v>
      </c>
      <c r="K120" s="30"/>
      <c r="L120" s="31">
        <f t="shared" si="24"/>
        <v>0</v>
      </c>
      <c r="M120" s="30"/>
      <c r="N120" s="31">
        <f t="shared" si="25"/>
        <v>0</v>
      </c>
      <c r="O120" s="30"/>
      <c r="P120" s="31">
        <f t="shared" si="26"/>
        <v>0</v>
      </c>
      <c r="Q120" s="26">
        <f t="shared" si="19"/>
        <v>13</v>
      </c>
      <c r="R120" s="26">
        <f t="shared" si="20"/>
        <v>1950000</v>
      </c>
      <c r="S120" s="27" t="s">
        <v>527</v>
      </c>
      <c r="T120" s="27" t="s">
        <v>545</v>
      </c>
      <c r="U120" s="27" t="s">
        <v>521</v>
      </c>
      <c r="V120" s="28" t="s">
        <v>396</v>
      </c>
    </row>
    <row r="121" spans="1:22" s="29" customFormat="1" ht="123" customHeight="1">
      <c r="A121" s="20">
        <v>112</v>
      </c>
      <c r="B121" s="21" t="s">
        <v>397</v>
      </c>
      <c r="C121" s="21" t="s">
        <v>398</v>
      </c>
      <c r="D121" s="22">
        <v>8</v>
      </c>
      <c r="E121" s="22" t="s">
        <v>21</v>
      </c>
      <c r="F121" s="24">
        <v>25000</v>
      </c>
      <c r="G121" s="30">
        <v>20</v>
      </c>
      <c r="H121" s="31">
        <f t="shared" si="22"/>
        <v>500000</v>
      </c>
      <c r="I121" s="31">
        <v>0</v>
      </c>
      <c r="J121" s="31">
        <f t="shared" si="23"/>
        <v>0</v>
      </c>
      <c r="K121" s="30"/>
      <c r="L121" s="31">
        <f t="shared" si="24"/>
        <v>0</v>
      </c>
      <c r="M121" s="30"/>
      <c r="N121" s="31">
        <f t="shared" si="25"/>
        <v>0</v>
      </c>
      <c r="O121" s="30"/>
      <c r="P121" s="31">
        <f t="shared" si="26"/>
        <v>0</v>
      </c>
      <c r="Q121" s="26">
        <f t="shared" si="19"/>
        <v>20</v>
      </c>
      <c r="R121" s="26">
        <f t="shared" si="20"/>
        <v>500000</v>
      </c>
      <c r="S121" s="27" t="s">
        <v>527</v>
      </c>
      <c r="T121" s="27" t="s">
        <v>545</v>
      </c>
      <c r="U121" s="27" t="s">
        <v>521</v>
      </c>
      <c r="V121" s="28" t="s">
        <v>399</v>
      </c>
    </row>
    <row r="122" spans="1:22" s="29" customFormat="1" ht="146.25" customHeight="1">
      <c r="A122" s="20">
        <v>113</v>
      </c>
      <c r="B122" s="21" t="s">
        <v>400</v>
      </c>
      <c r="C122" s="21" t="s">
        <v>401</v>
      </c>
      <c r="D122" s="22">
        <v>4</v>
      </c>
      <c r="E122" s="22" t="s">
        <v>21</v>
      </c>
      <c r="F122" s="24">
        <v>480000</v>
      </c>
      <c r="G122" s="30">
        <v>10</v>
      </c>
      <c r="H122" s="31">
        <f t="shared" si="22"/>
        <v>4800000</v>
      </c>
      <c r="I122" s="31">
        <v>0</v>
      </c>
      <c r="J122" s="31">
        <f t="shared" si="23"/>
        <v>0</v>
      </c>
      <c r="K122" s="30"/>
      <c r="L122" s="31">
        <f t="shared" si="24"/>
        <v>0</v>
      </c>
      <c r="M122" s="30"/>
      <c r="N122" s="31">
        <f t="shared" si="25"/>
        <v>0</v>
      </c>
      <c r="O122" s="30"/>
      <c r="P122" s="31">
        <f t="shared" si="26"/>
        <v>0</v>
      </c>
      <c r="Q122" s="26">
        <f t="shared" si="19"/>
        <v>10</v>
      </c>
      <c r="R122" s="26">
        <f t="shared" si="20"/>
        <v>4800000</v>
      </c>
      <c r="S122" s="27" t="s">
        <v>527</v>
      </c>
      <c r="T122" s="27" t="s">
        <v>545</v>
      </c>
      <c r="U122" s="27" t="s">
        <v>521</v>
      </c>
      <c r="V122" s="28" t="s">
        <v>402</v>
      </c>
    </row>
    <row r="123" spans="1:22" s="29" customFormat="1" ht="58.5">
      <c r="A123" s="20">
        <v>114</v>
      </c>
      <c r="B123" s="21" t="s">
        <v>403</v>
      </c>
      <c r="C123" s="21" t="s">
        <v>404</v>
      </c>
      <c r="D123" s="22">
        <v>4</v>
      </c>
      <c r="E123" s="22" t="s">
        <v>21</v>
      </c>
      <c r="F123" s="24">
        <v>95000</v>
      </c>
      <c r="G123" s="30">
        <v>5</v>
      </c>
      <c r="H123" s="31">
        <f t="shared" si="22"/>
        <v>475000</v>
      </c>
      <c r="I123" s="31">
        <v>0</v>
      </c>
      <c r="J123" s="31">
        <f t="shared" si="23"/>
        <v>0</v>
      </c>
      <c r="K123" s="30"/>
      <c r="L123" s="31">
        <f t="shared" si="24"/>
        <v>0</v>
      </c>
      <c r="M123" s="30"/>
      <c r="N123" s="31">
        <f t="shared" si="25"/>
        <v>0</v>
      </c>
      <c r="O123" s="30"/>
      <c r="P123" s="31">
        <f t="shared" si="26"/>
        <v>0</v>
      </c>
      <c r="Q123" s="26">
        <f t="shared" si="19"/>
        <v>5</v>
      </c>
      <c r="R123" s="26">
        <f t="shared" si="20"/>
        <v>475000</v>
      </c>
      <c r="S123" s="27" t="s">
        <v>527</v>
      </c>
      <c r="T123" s="27" t="s">
        <v>545</v>
      </c>
      <c r="U123" s="27" t="s">
        <v>521</v>
      </c>
      <c r="V123" s="28" t="s">
        <v>405</v>
      </c>
    </row>
    <row r="124" spans="1:22" s="29" customFormat="1" ht="117">
      <c r="A124" s="20">
        <v>115</v>
      </c>
      <c r="B124" s="21" t="s">
        <v>406</v>
      </c>
      <c r="C124" s="21" t="s">
        <v>407</v>
      </c>
      <c r="D124" s="22">
        <v>16</v>
      </c>
      <c r="E124" s="22" t="s">
        <v>21</v>
      </c>
      <c r="F124" s="24">
        <v>150000</v>
      </c>
      <c r="G124" s="30">
        <v>6</v>
      </c>
      <c r="H124" s="31">
        <f t="shared" si="22"/>
        <v>900000</v>
      </c>
      <c r="I124" s="31">
        <v>0</v>
      </c>
      <c r="J124" s="31">
        <f t="shared" si="23"/>
        <v>0</v>
      </c>
      <c r="K124" s="30"/>
      <c r="L124" s="31">
        <f t="shared" si="24"/>
        <v>0</v>
      </c>
      <c r="M124" s="30"/>
      <c r="N124" s="31">
        <f t="shared" si="25"/>
        <v>0</v>
      </c>
      <c r="O124" s="30"/>
      <c r="P124" s="31">
        <f t="shared" si="26"/>
        <v>0</v>
      </c>
      <c r="Q124" s="26">
        <f t="shared" si="19"/>
        <v>6</v>
      </c>
      <c r="R124" s="26">
        <f t="shared" si="20"/>
        <v>900000</v>
      </c>
      <c r="S124" s="27" t="s">
        <v>527</v>
      </c>
      <c r="T124" s="27" t="s">
        <v>545</v>
      </c>
      <c r="U124" s="27" t="s">
        <v>521</v>
      </c>
      <c r="V124" s="28" t="s">
        <v>408</v>
      </c>
    </row>
    <row r="125" spans="1:22" s="29" customFormat="1" ht="59.25" customHeight="1">
      <c r="A125" s="20">
        <v>116</v>
      </c>
      <c r="B125" s="21" t="s">
        <v>409</v>
      </c>
      <c r="C125" s="21" t="s">
        <v>410</v>
      </c>
      <c r="D125" s="22">
        <v>8</v>
      </c>
      <c r="E125" s="22" t="s">
        <v>21</v>
      </c>
      <c r="F125" s="24">
        <v>60000</v>
      </c>
      <c r="G125" s="30">
        <v>4</v>
      </c>
      <c r="H125" s="31">
        <f t="shared" si="22"/>
        <v>240000</v>
      </c>
      <c r="I125" s="31">
        <v>0</v>
      </c>
      <c r="J125" s="31">
        <f t="shared" si="23"/>
        <v>0</v>
      </c>
      <c r="K125" s="30"/>
      <c r="L125" s="31">
        <f t="shared" si="24"/>
        <v>0</v>
      </c>
      <c r="M125" s="30"/>
      <c r="N125" s="31">
        <f t="shared" si="25"/>
        <v>0</v>
      </c>
      <c r="O125" s="30"/>
      <c r="P125" s="31">
        <f t="shared" si="26"/>
        <v>0</v>
      </c>
      <c r="Q125" s="26">
        <f t="shared" si="19"/>
        <v>4</v>
      </c>
      <c r="R125" s="26">
        <f t="shared" si="20"/>
        <v>240000</v>
      </c>
      <c r="S125" s="27" t="s">
        <v>527</v>
      </c>
      <c r="T125" s="27" t="s">
        <v>545</v>
      </c>
      <c r="U125" s="27" t="s">
        <v>521</v>
      </c>
      <c r="V125" s="28" t="s">
        <v>411</v>
      </c>
    </row>
    <row r="126" spans="1:22" s="29" customFormat="1" ht="84" customHeight="1">
      <c r="A126" s="20">
        <v>117</v>
      </c>
      <c r="B126" s="21" t="s">
        <v>412</v>
      </c>
      <c r="C126" s="21" t="s">
        <v>413</v>
      </c>
      <c r="D126" s="22">
        <v>7</v>
      </c>
      <c r="E126" s="22" t="s">
        <v>21</v>
      </c>
      <c r="F126" s="24">
        <v>300000</v>
      </c>
      <c r="G126" s="30">
        <v>4</v>
      </c>
      <c r="H126" s="31">
        <f t="shared" si="22"/>
        <v>1200000</v>
      </c>
      <c r="I126" s="31">
        <v>0</v>
      </c>
      <c r="J126" s="31">
        <f t="shared" si="23"/>
        <v>0</v>
      </c>
      <c r="K126" s="30"/>
      <c r="L126" s="31">
        <f t="shared" si="24"/>
        <v>0</v>
      </c>
      <c r="M126" s="30"/>
      <c r="N126" s="31">
        <f t="shared" si="25"/>
        <v>0</v>
      </c>
      <c r="O126" s="30"/>
      <c r="P126" s="31">
        <f t="shared" si="26"/>
        <v>0</v>
      </c>
      <c r="Q126" s="26">
        <f t="shared" si="19"/>
        <v>4</v>
      </c>
      <c r="R126" s="26">
        <f t="shared" si="20"/>
        <v>1200000</v>
      </c>
      <c r="S126" s="27" t="s">
        <v>527</v>
      </c>
      <c r="T126" s="27" t="s">
        <v>545</v>
      </c>
      <c r="U126" s="27" t="s">
        <v>521</v>
      </c>
      <c r="V126" s="28" t="s">
        <v>414</v>
      </c>
    </row>
    <row r="127" spans="1:22" s="29" customFormat="1" ht="62.25" customHeight="1">
      <c r="A127" s="20">
        <v>118</v>
      </c>
      <c r="B127" s="21" t="s">
        <v>415</v>
      </c>
      <c r="C127" s="21" t="s">
        <v>404</v>
      </c>
      <c r="D127" s="22">
        <v>10</v>
      </c>
      <c r="E127" s="22" t="s">
        <v>21</v>
      </c>
      <c r="F127" s="24">
        <v>50000</v>
      </c>
      <c r="G127" s="30">
        <v>5</v>
      </c>
      <c r="H127" s="31">
        <f t="shared" si="22"/>
        <v>250000</v>
      </c>
      <c r="I127" s="31">
        <v>0</v>
      </c>
      <c r="J127" s="31">
        <f t="shared" si="23"/>
        <v>0</v>
      </c>
      <c r="K127" s="30"/>
      <c r="L127" s="31">
        <f t="shared" si="24"/>
        <v>0</v>
      </c>
      <c r="M127" s="30"/>
      <c r="N127" s="31">
        <f t="shared" si="25"/>
        <v>0</v>
      </c>
      <c r="O127" s="30"/>
      <c r="P127" s="31">
        <f t="shared" si="26"/>
        <v>0</v>
      </c>
      <c r="Q127" s="26">
        <f t="shared" si="19"/>
        <v>5</v>
      </c>
      <c r="R127" s="26">
        <f t="shared" si="20"/>
        <v>250000</v>
      </c>
      <c r="S127" s="27" t="s">
        <v>527</v>
      </c>
      <c r="T127" s="27" t="s">
        <v>545</v>
      </c>
      <c r="U127" s="27" t="s">
        <v>521</v>
      </c>
      <c r="V127" s="28" t="s">
        <v>416</v>
      </c>
    </row>
    <row r="128" spans="1:22" s="29" customFormat="1" ht="63" customHeight="1">
      <c r="A128" s="20">
        <v>119</v>
      </c>
      <c r="B128" s="21" t="s">
        <v>417</v>
      </c>
      <c r="C128" s="21" t="s">
        <v>418</v>
      </c>
      <c r="D128" s="22">
        <v>0</v>
      </c>
      <c r="E128" s="22" t="s">
        <v>21</v>
      </c>
      <c r="F128" s="24">
        <v>49000</v>
      </c>
      <c r="G128" s="30">
        <v>10</v>
      </c>
      <c r="H128" s="31">
        <f t="shared" si="22"/>
        <v>490000</v>
      </c>
      <c r="I128" s="31">
        <v>0</v>
      </c>
      <c r="J128" s="31">
        <f t="shared" si="23"/>
        <v>0</v>
      </c>
      <c r="K128" s="30"/>
      <c r="L128" s="31">
        <f t="shared" si="24"/>
        <v>0</v>
      </c>
      <c r="M128" s="30"/>
      <c r="N128" s="31">
        <f t="shared" si="25"/>
        <v>0</v>
      </c>
      <c r="O128" s="30"/>
      <c r="P128" s="31">
        <f t="shared" si="26"/>
        <v>0</v>
      </c>
      <c r="Q128" s="26">
        <f t="shared" si="19"/>
        <v>10</v>
      </c>
      <c r="R128" s="26">
        <f t="shared" si="20"/>
        <v>490000</v>
      </c>
      <c r="S128" s="27" t="s">
        <v>527</v>
      </c>
      <c r="T128" s="27" t="s">
        <v>545</v>
      </c>
      <c r="U128" s="27" t="s">
        <v>521</v>
      </c>
      <c r="V128" s="28" t="s">
        <v>419</v>
      </c>
    </row>
    <row r="129" spans="1:22" s="29" customFormat="1" ht="60.75" customHeight="1">
      <c r="A129" s="20">
        <v>120</v>
      </c>
      <c r="B129" s="21" t="s">
        <v>420</v>
      </c>
      <c r="C129" s="21" t="s">
        <v>421</v>
      </c>
      <c r="D129" s="22">
        <v>2</v>
      </c>
      <c r="E129" s="22" t="s">
        <v>21</v>
      </c>
      <c r="F129" s="24">
        <v>250000</v>
      </c>
      <c r="G129" s="30">
        <v>6</v>
      </c>
      <c r="H129" s="31">
        <f t="shared" si="22"/>
        <v>1500000</v>
      </c>
      <c r="I129" s="31">
        <v>0</v>
      </c>
      <c r="J129" s="31">
        <f t="shared" si="23"/>
        <v>0</v>
      </c>
      <c r="K129" s="30"/>
      <c r="L129" s="31">
        <f t="shared" si="24"/>
        <v>0</v>
      </c>
      <c r="M129" s="30"/>
      <c r="N129" s="31">
        <f t="shared" si="25"/>
        <v>0</v>
      </c>
      <c r="O129" s="30"/>
      <c r="P129" s="31">
        <f t="shared" si="26"/>
        <v>0</v>
      </c>
      <c r="Q129" s="26">
        <f t="shared" si="19"/>
        <v>6</v>
      </c>
      <c r="R129" s="26">
        <f t="shared" si="20"/>
        <v>1500000</v>
      </c>
      <c r="S129" s="27" t="s">
        <v>527</v>
      </c>
      <c r="T129" s="27" t="s">
        <v>545</v>
      </c>
      <c r="U129" s="27" t="s">
        <v>521</v>
      </c>
      <c r="V129" s="28" t="s">
        <v>422</v>
      </c>
    </row>
    <row r="130" spans="1:22" s="29" customFormat="1" ht="121.5" customHeight="1">
      <c r="A130" s="20">
        <v>121</v>
      </c>
      <c r="B130" s="21" t="s">
        <v>423</v>
      </c>
      <c r="C130" s="21" t="s">
        <v>424</v>
      </c>
      <c r="D130" s="22">
        <v>8</v>
      </c>
      <c r="E130" s="22" t="s">
        <v>21</v>
      </c>
      <c r="F130" s="24">
        <v>50000</v>
      </c>
      <c r="G130" s="30">
        <v>25</v>
      </c>
      <c r="H130" s="31">
        <f t="shared" si="22"/>
        <v>1250000</v>
      </c>
      <c r="I130" s="31">
        <v>0</v>
      </c>
      <c r="J130" s="31">
        <f t="shared" si="23"/>
        <v>0</v>
      </c>
      <c r="K130" s="30"/>
      <c r="L130" s="31">
        <f t="shared" si="24"/>
        <v>0</v>
      </c>
      <c r="M130" s="30"/>
      <c r="N130" s="31">
        <f t="shared" si="25"/>
        <v>0</v>
      </c>
      <c r="O130" s="30"/>
      <c r="P130" s="31">
        <f t="shared" si="26"/>
        <v>0</v>
      </c>
      <c r="Q130" s="26">
        <f t="shared" si="19"/>
        <v>25</v>
      </c>
      <c r="R130" s="26">
        <f t="shared" si="20"/>
        <v>1250000</v>
      </c>
      <c r="S130" s="27" t="s">
        <v>527</v>
      </c>
      <c r="T130" s="27" t="s">
        <v>545</v>
      </c>
      <c r="U130" s="27" t="s">
        <v>521</v>
      </c>
      <c r="V130" s="28" t="s">
        <v>425</v>
      </c>
    </row>
    <row r="131" spans="1:22" s="29" customFormat="1" ht="58.5">
      <c r="A131" s="20">
        <v>122</v>
      </c>
      <c r="B131" s="21" t="s">
        <v>426</v>
      </c>
      <c r="C131" s="21" t="s">
        <v>427</v>
      </c>
      <c r="D131" s="22">
        <v>7</v>
      </c>
      <c r="E131" s="22" t="s">
        <v>145</v>
      </c>
      <c r="F131" s="24">
        <v>25000</v>
      </c>
      <c r="G131" s="30">
        <v>10</v>
      </c>
      <c r="H131" s="31">
        <f t="shared" si="22"/>
        <v>250000</v>
      </c>
      <c r="I131" s="31">
        <v>0</v>
      </c>
      <c r="J131" s="31">
        <f t="shared" si="23"/>
        <v>0</v>
      </c>
      <c r="K131" s="30"/>
      <c r="L131" s="31">
        <f t="shared" si="24"/>
        <v>0</v>
      </c>
      <c r="M131" s="30"/>
      <c r="N131" s="31">
        <f t="shared" si="25"/>
        <v>0</v>
      </c>
      <c r="O131" s="30"/>
      <c r="P131" s="31">
        <f t="shared" si="26"/>
        <v>0</v>
      </c>
      <c r="Q131" s="26">
        <f t="shared" si="19"/>
        <v>10</v>
      </c>
      <c r="R131" s="26">
        <f t="shared" si="20"/>
        <v>250000</v>
      </c>
      <c r="S131" s="27" t="s">
        <v>527</v>
      </c>
      <c r="T131" s="27" t="s">
        <v>545</v>
      </c>
      <c r="U131" s="27" t="s">
        <v>521</v>
      </c>
      <c r="V131" s="28" t="s">
        <v>428</v>
      </c>
    </row>
    <row r="132" spans="1:22" s="29" customFormat="1" ht="58.5">
      <c r="A132" s="20">
        <v>123</v>
      </c>
      <c r="B132" s="21" t="s">
        <v>429</v>
      </c>
      <c r="C132" s="21" t="s">
        <v>430</v>
      </c>
      <c r="D132" s="22">
        <v>10</v>
      </c>
      <c r="E132" s="22" t="s">
        <v>21</v>
      </c>
      <c r="F132" s="24">
        <v>930000</v>
      </c>
      <c r="G132" s="30">
        <v>1</v>
      </c>
      <c r="H132" s="31">
        <f t="shared" si="22"/>
        <v>930000</v>
      </c>
      <c r="I132" s="31">
        <v>0</v>
      </c>
      <c r="J132" s="31">
        <f t="shared" si="23"/>
        <v>0</v>
      </c>
      <c r="K132" s="30"/>
      <c r="L132" s="31">
        <f t="shared" si="24"/>
        <v>0</v>
      </c>
      <c r="M132" s="30"/>
      <c r="N132" s="31">
        <f t="shared" si="25"/>
        <v>0</v>
      </c>
      <c r="O132" s="30"/>
      <c r="P132" s="31">
        <f t="shared" si="26"/>
        <v>0</v>
      </c>
      <c r="Q132" s="26">
        <f t="shared" si="19"/>
        <v>1</v>
      </c>
      <c r="R132" s="26">
        <f t="shared" si="20"/>
        <v>930000</v>
      </c>
      <c r="S132" s="27" t="s">
        <v>527</v>
      </c>
      <c r="T132" s="27" t="s">
        <v>545</v>
      </c>
      <c r="U132" s="27" t="s">
        <v>521</v>
      </c>
      <c r="V132" s="28" t="s">
        <v>431</v>
      </c>
    </row>
    <row r="133" spans="1:22" s="29" customFormat="1" ht="63" customHeight="1">
      <c r="A133" s="20">
        <v>124</v>
      </c>
      <c r="B133" s="21" t="s">
        <v>432</v>
      </c>
      <c r="C133" s="32" t="s">
        <v>433</v>
      </c>
      <c r="D133" s="22">
        <v>0</v>
      </c>
      <c r="E133" s="22" t="s">
        <v>21</v>
      </c>
      <c r="F133" s="24">
        <v>450000</v>
      </c>
      <c r="G133" s="30">
        <v>2</v>
      </c>
      <c r="H133" s="31">
        <f t="shared" si="22"/>
        <v>900000</v>
      </c>
      <c r="I133" s="31">
        <v>0</v>
      </c>
      <c r="J133" s="31">
        <f t="shared" si="23"/>
        <v>0</v>
      </c>
      <c r="K133" s="30"/>
      <c r="L133" s="31">
        <f t="shared" si="24"/>
        <v>0</v>
      </c>
      <c r="M133" s="30"/>
      <c r="N133" s="31">
        <f t="shared" si="25"/>
        <v>0</v>
      </c>
      <c r="O133" s="30"/>
      <c r="P133" s="31">
        <f t="shared" si="26"/>
        <v>0</v>
      </c>
      <c r="Q133" s="26">
        <f t="shared" si="19"/>
        <v>2</v>
      </c>
      <c r="R133" s="26">
        <f t="shared" si="20"/>
        <v>900000</v>
      </c>
      <c r="S133" s="27" t="s">
        <v>527</v>
      </c>
      <c r="T133" s="27" t="s">
        <v>545</v>
      </c>
      <c r="U133" s="27" t="s">
        <v>521</v>
      </c>
      <c r="V133" s="28" t="s">
        <v>434</v>
      </c>
    </row>
    <row r="134" spans="1:22" s="29" customFormat="1" ht="58.5">
      <c r="A134" s="20">
        <v>125</v>
      </c>
      <c r="B134" s="21" t="s">
        <v>435</v>
      </c>
      <c r="C134" s="21" t="s">
        <v>436</v>
      </c>
      <c r="D134" s="22">
        <v>2</v>
      </c>
      <c r="E134" s="22" t="s">
        <v>21</v>
      </c>
      <c r="F134" s="24">
        <v>74900</v>
      </c>
      <c r="G134" s="30">
        <v>10</v>
      </c>
      <c r="H134" s="31">
        <f t="shared" si="22"/>
        <v>749000</v>
      </c>
      <c r="I134" s="31">
        <v>0</v>
      </c>
      <c r="J134" s="31">
        <f t="shared" si="23"/>
        <v>0</v>
      </c>
      <c r="K134" s="30"/>
      <c r="L134" s="31">
        <f t="shared" si="24"/>
        <v>0</v>
      </c>
      <c r="M134" s="30"/>
      <c r="N134" s="31">
        <f t="shared" si="25"/>
        <v>0</v>
      </c>
      <c r="O134" s="30"/>
      <c r="P134" s="31">
        <f t="shared" si="26"/>
        <v>0</v>
      </c>
      <c r="Q134" s="26">
        <f t="shared" si="19"/>
        <v>10</v>
      </c>
      <c r="R134" s="26">
        <f t="shared" si="20"/>
        <v>749000</v>
      </c>
      <c r="S134" s="27" t="s">
        <v>527</v>
      </c>
      <c r="T134" s="27" t="s">
        <v>545</v>
      </c>
      <c r="U134" s="27" t="s">
        <v>521</v>
      </c>
      <c r="V134" s="28" t="s">
        <v>437</v>
      </c>
    </row>
    <row r="135" spans="1:22" s="29" customFormat="1" ht="84" customHeight="1">
      <c r="A135" s="20">
        <v>126</v>
      </c>
      <c r="B135" s="21" t="s">
        <v>438</v>
      </c>
      <c r="C135" s="21" t="s">
        <v>439</v>
      </c>
      <c r="D135" s="22">
        <v>0</v>
      </c>
      <c r="E135" s="22" t="s">
        <v>60</v>
      </c>
      <c r="F135" s="24">
        <v>32576</v>
      </c>
      <c r="G135" s="30">
        <v>15</v>
      </c>
      <c r="H135" s="31">
        <f t="shared" si="22"/>
        <v>488640</v>
      </c>
      <c r="I135" s="31">
        <v>0</v>
      </c>
      <c r="J135" s="31">
        <f t="shared" si="23"/>
        <v>0</v>
      </c>
      <c r="K135" s="30"/>
      <c r="L135" s="31">
        <f t="shared" si="24"/>
        <v>0</v>
      </c>
      <c r="M135" s="30"/>
      <c r="N135" s="31">
        <f t="shared" si="25"/>
        <v>0</v>
      </c>
      <c r="O135" s="30"/>
      <c r="P135" s="31">
        <f t="shared" si="26"/>
        <v>0</v>
      </c>
      <c r="Q135" s="26">
        <f t="shared" si="19"/>
        <v>15</v>
      </c>
      <c r="R135" s="26">
        <f t="shared" si="20"/>
        <v>488640</v>
      </c>
      <c r="S135" s="27" t="s">
        <v>526</v>
      </c>
      <c r="T135" s="27" t="s">
        <v>545</v>
      </c>
      <c r="U135" s="27" t="s">
        <v>521</v>
      </c>
      <c r="V135" s="28" t="s">
        <v>440</v>
      </c>
    </row>
    <row r="136" spans="1:22" s="29" customFormat="1" ht="166.5" customHeight="1">
      <c r="A136" s="20">
        <v>127</v>
      </c>
      <c r="B136" s="21" t="s">
        <v>441</v>
      </c>
      <c r="C136" s="21" t="s">
        <v>364</v>
      </c>
      <c r="D136" s="22">
        <v>0</v>
      </c>
      <c r="E136" s="22" t="s">
        <v>60</v>
      </c>
      <c r="F136" s="24">
        <v>108550</v>
      </c>
      <c r="G136" s="30">
        <v>3</v>
      </c>
      <c r="H136" s="31">
        <f t="shared" si="22"/>
        <v>325650</v>
      </c>
      <c r="I136" s="31">
        <v>0</v>
      </c>
      <c r="J136" s="31">
        <f t="shared" si="23"/>
        <v>0</v>
      </c>
      <c r="K136" s="30"/>
      <c r="L136" s="31">
        <f t="shared" si="24"/>
        <v>0</v>
      </c>
      <c r="M136" s="30"/>
      <c r="N136" s="31">
        <f t="shared" si="25"/>
        <v>0</v>
      </c>
      <c r="O136" s="30"/>
      <c r="P136" s="31">
        <f t="shared" si="26"/>
        <v>0</v>
      </c>
      <c r="Q136" s="26">
        <f t="shared" si="19"/>
        <v>3</v>
      </c>
      <c r="R136" s="26">
        <f t="shared" si="20"/>
        <v>325650</v>
      </c>
      <c r="S136" s="27" t="s">
        <v>526</v>
      </c>
      <c r="T136" s="27" t="s">
        <v>545</v>
      </c>
      <c r="U136" s="27" t="s">
        <v>521</v>
      </c>
      <c r="V136" s="28" t="s">
        <v>442</v>
      </c>
    </row>
    <row r="137" spans="1:22" s="29" customFormat="1" ht="65.25" customHeight="1">
      <c r="A137" s="20">
        <v>128</v>
      </c>
      <c r="B137" s="21" t="s">
        <v>443</v>
      </c>
      <c r="C137" s="21" t="s">
        <v>364</v>
      </c>
      <c r="D137" s="22">
        <v>0</v>
      </c>
      <c r="E137" s="22" t="s">
        <v>60</v>
      </c>
      <c r="F137" s="24">
        <v>107895</v>
      </c>
      <c r="G137" s="30">
        <v>2</v>
      </c>
      <c r="H137" s="31">
        <f t="shared" si="22"/>
        <v>215790</v>
      </c>
      <c r="I137" s="31">
        <v>0</v>
      </c>
      <c r="J137" s="31">
        <f t="shared" si="23"/>
        <v>0</v>
      </c>
      <c r="K137" s="30"/>
      <c r="L137" s="31">
        <f t="shared" si="24"/>
        <v>0</v>
      </c>
      <c r="M137" s="30"/>
      <c r="N137" s="31">
        <f t="shared" si="25"/>
        <v>0</v>
      </c>
      <c r="O137" s="30"/>
      <c r="P137" s="31">
        <f t="shared" si="26"/>
        <v>0</v>
      </c>
      <c r="Q137" s="26">
        <f t="shared" si="19"/>
        <v>2</v>
      </c>
      <c r="R137" s="26">
        <f t="shared" si="20"/>
        <v>215790</v>
      </c>
      <c r="S137" s="27" t="s">
        <v>526</v>
      </c>
      <c r="T137" s="27" t="s">
        <v>545</v>
      </c>
      <c r="U137" s="27" t="s">
        <v>521</v>
      </c>
      <c r="V137" s="28" t="s">
        <v>444</v>
      </c>
    </row>
    <row r="138" spans="1:22" s="29" customFormat="1" ht="84" customHeight="1">
      <c r="A138" s="20">
        <v>129</v>
      </c>
      <c r="B138" s="21" t="s">
        <v>445</v>
      </c>
      <c r="C138" s="21" t="s">
        <v>364</v>
      </c>
      <c r="D138" s="22">
        <v>0</v>
      </c>
      <c r="E138" s="22" t="s">
        <v>446</v>
      </c>
      <c r="F138" s="24">
        <v>100000</v>
      </c>
      <c r="G138" s="30">
        <v>2</v>
      </c>
      <c r="H138" s="31">
        <f t="shared" ref="H138:H169" si="27">G138*F138</f>
        <v>200000</v>
      </c>
      <c r="I138" s="31">
        <v>0</v>
      </c>
      <c r="J138" s="31">
        <f t="shared" ref="J138:J169" si="28">I138*F138</f>
        <v>0</v>
      </c>
      <c r="K138" s="30"/>
      <c r="L138" s="31">
        <f t="shared" ref="L138:L169" si="29">F138*K138</f>
        <v>0</v>
      </c>
      <c r="M138" s="30"/>
      <c r="N138" s="31">
        <f t="shared" ref="N138:N169" si="30">M138*F138</f>
        <v>0</v>
      </c>
      <c r="O138" s="30"/>
      <c r="P138" s="31">
        <f t="shared" si="26"/>
        <v>0</v>
      </c>
      <c r="Q138" s="26">
        <f t="shared" si="19"/>
        <v>2</v>
      </c>
      <c r="R138" s="26">
        <f t="shared" si="20"/>
        <v>200000</v>
      </c>
      <c r="S138" s="27" t="s">
        <v>527</v>
      </c>
      <c r="T138" s="27" t="s">
        <v>545</v>
      </c>
      <c r="U138" s="27" t="s">
        <v>521</v>
      </c>
      <c r="V138" s="28" t="s">
        <v>447</v>
      </c>
    </row>
    <row r="139" spans="1:22" s="29" customFormat="1" ht="84.75" customHeight="1">
      <c r="A139" s="20">
        <v>130</v>
      </c>
      <c r="B139" s="21" t="s">
        <v>448</v>
      </c>
      <c r="C139" s="21" t="s">
        <v>364</v>
      </c>
      <c r="D139" s="22">
        <v>0</v>
      </c>
      <c r="E139" s="22" t="s">
        <v>446</v>
      </c>
      <c r="F139" s="24">
        <v>100000</v>
      </c>
      <c r="G139" s="30">
        <v>2</v>
      </c>
      <c r="H139" s="31">
        <f t="shared" si="27"/>
        <v>200000</v>
      </c>
      <c r="I139" s="31">
        <v>0</v>
      </c>
      <c r="J139" s="31">
        <f t="shared" si="28"/>
        <v>0</v>
      </c>
      <c r="K139" s="30"/>
      <c r="L139" s="31">
        <f t="shared" si="29"/>
        <v>0</v>
      </c>
      <c r="M139" s="30"/>
      <c r="N139" s="31">
        <f t="shared" si="30"/>
        <v>0</v>
      </c>
      <c r="O139" s="30"/>
      <c r="P139" s="31">
        <f t="shared" si="26"/>
        <v>0</v>
      </c>
      <c r="Q139" s="26">
        <f t="shared" ref="Q139:Q169" si="31">+G139+I139+K139+M139+O139</f>
        <v>2</v>
      </c>
      <c r="R139" s="26">
        <f t="shared" ref="R139:R169" si="32">+H139+J139+L139+N139+P139</f>
        <v>200000</v>
      </c>
      <c r="S139" s="27" t="s">
        <v>527</v>
      </c>
      <c r="T139" s="27" t="s">
        <v>545</v>
      </c>
      <c r="U139" s="27" t="s">
        <v>521</v>
      </c>
      <c r="V139" s="28" t="s">
        <v>449</v>
      </c>
    </row>
    <row r="140" spans="1:22" s="29" customFormat="1" ht="84.75" customHeight="1">
      <c r="A140" s="20">
        <v>131</v>
      </c>
      <c r="B140" s="21" t="s">
        <v>450</v>
      </c>
      <c r="C140" s="21" t="s">
        <v>364</v>
      </c>
      <c r="D140" s="22">
        <v>0</v>
      </c>
      <c r="E140" s="22" t="s">
        <v>446</v>
      </c>
      <c r="F140" s="24">
        <v>100000</v>
      </c>
      <c r="G140" s="30">
        <v>1</v>
      </c>
      <c r="H140" s="31">
        <f t="shared" si="27"/>
        <v>100000</v>
      </c>
      <c r="I140" s="31">
        <v>0</v>
      </c>
      <c r="J140" s="31">
        <f t="shared" si="28"/>
        <v>0</v>
      </c>
      <c r="K140" s="30"/>
      <c r="L140" s="31">
        <f t="shared" si="29"/>
        <v>0</v>
      </c>
      <c r="M140" s="30"/>
      <c r="N140" s="31">
        <f t="shared" si="30"/>
        <v>0</v>
      </c>
      <c r="O140" s="30"/>
      <c r="P140" s="31">
        <f t="shared" si="26"/>
        <v>0</v>
      </c>
      <c r="Q140" s="26">
        <f t="shared" si="31"/>
        <v>1</v>
      </c>
      <c r="R140" s="26">
        <f t="shared" si="32"/>
        <v>100000</v>
      </c>
      <c r="S140" s="27" t="s">
        <v>527</v>
      </c>
      <c r="T140" s="27" t="s">
        <v>545</v>
      </c>
      <c r="U140" s="27" t="s">
        <v>521</v>
      </c>
      <c r="V140" s="28" t="s">
        <v>451</v>
      </c>
    </row>
    <row r="141" spans="1:22" s="29" customFormat="1" ht="84.75" customHeight="1">
      <c r="A141" s="20">
        <v>132</v>
      </c>
      <c r="B141" s="21" t="s">
        <v>452</v>
      </c>
      <c r="C141" s="21" t="s">
        <v>364</v>
      </c>
      <c r="D141" s="22">
        <v>0</v>
      </c>
      <c r="E141" s="22" t="s">
        <v>446</v>
      </c>
      <c r="F141" s="24">
        <v>110000</v>
      </c>
      <c r="G141" s="30">
        <v>1</v>
      </c>
      <c r="H141" s="31">
        <f t="shared" si="27"/>
        <v>110000</v>
      </c>
      <c r="I141" s="31">
        <v>0</v>
      </c>
      <c r="J141" s="31">
        <f t="shared" si="28"/>
        <v>0</v>
      </c>
      <c r="K141" s="30"/>
      <c r="L141" s="31">
        <f t="shared" si="29"/>
        <v>0</v>
      </c>
      <c r="M141" s="30"/>
      <c r="N141" s="31">
        <f t="shared" si="30"/>
        <v>0</v>
      </c>
      <c r="O141" s="30"/>
      <c r="P141" s="31">
        <f t="shared" si="26"/>
        <v>0</v>
      </c>
      <c r="Q141" s="26">
        <f t="shared" si="31"/>
        <v>1</v>
      </c>
      <c r="R141" s="26">
        <f t="shared" si="32"/>
        <v>110000</v>
      </c>
      <c r="S141" s="27" t="s">
        <v>527</v>
      </c>
      <c r="T141" s="27" t="s">
        <v>545</v>
      </c>
      <c r="U141" s="27" t="s">
        <v>521</v>
      </c>
      <c r="V141" s="28" t="s">
        <v>453</v>
      </c>
    </row>
    <row r="142" spans="1:22" s="29" customFormat="1" ht="58.5">
      <c r="A142" s="20">
        <v>133</v>
      </c>
      <c r="B142" s="21" t="s">
        <v>454</v>
      </c>
      <c r="C142" s="21" t="s">
        <v>455</v>
      </c>
      <c r="D142" s="22">
        <v>12</v>
      </c>
      <c r="E142" s="22" t="s">
        <v>140</v>
      </c>
      <c r="F142" s="24">
        <v>7200</v>
      </c>
      <c r="G142" s="30">
        <v>2</v>
      </c>
      <c r="H142" s="31">
        <f t="shared" si="27"/>
        <v>14400</v>
      </c>
      <c r="I142" s="31">
        <v>0</v>
      </c>
      <c r="J142" s="31">
        <f t="shared" si="28"/>
        <v>0</v>
      </c>
      <c r="K142" s="30"/>
      <c r="L142" s="31">
        <f t="shared" si="29"/>
        <v>0</v>
      </c>
      <c r="M142" s="30"/>
      <c r="N142" s="31">
        <f t="shared" si="30"/>
        <v>0</v>
      </c>
      <c r="O142" s="30"/>
      <c r="P142" s="31">
        <f t="shared" si="26"/>
        <v>0</v>
      </c>
      <c r="Q142" s="26">
        <f t="shared" si="31"/>
        <v>2</v>
      </c>
      <c r="R142" s="26">
        <f t="shared" si="32"/>
        <v>14400</v>
      </c>
      <c r="S142" s="27" t="s">
        <v>527</v>
      </c>
      <c r="T142" s="27" t="s">
        <v>545</v>
      </c>
      <c r="U142" s="27" t="s">
        <v>521</v>
      </c>
      <c r="V142" s="28" t="s">
        <v>456</v>
      </c>
    </row>
    <row r="143" spans="1:22" s="29" customFormat="1" ht="58.5">
      <c r="A143" s="20">
        <v>134</v>
      </c>
      <c r="B143" s="21" t="s">
        <v>457</v>
      </c>
      <c r="C143" s="21" t="s">
        <v>458</v>
      </c>
      <c r="D143" s="22">
        <v>12</v>
      </c>
      <c r="E143" s="22" t="s">
        <v>140</v>
      </c>
      <c r="F143" s="24">
        <v>7200</v>
      </c>
      <c r="G143" s="30">
        <v>6</v>
      </c>
      <c r="H143" s="31">
        <f t="shared" si="27"/>
        <v>43200</v>
      </c>
      <c r="I143" s="31">
        <v>0</v>
      </c>
      <c r="J143" s="31">
        <f t="shared" si="28"/>
        <v>0</v>
      </c>
      <c r="K143" s="30"/>
      <c r="L143" s="31">
        <f t="shared" si="29"/>
        <v>0</v>
      </c>
      <c r="M143" s="30"/>
      <c r="N143" s="31">
        <f t="shared" si="30"/>
        <v>0</v>
      </c>
      <c r="O143" s="30"/>
      <c r="P143" s="31">
        <f t="shared" si="26"/>
        <v>0</v>
      </c>
      <c r="Q143" s="26">
        <f t="shared" si="31"/>
        <v>6</v>
      </c>
      <c r="R143" s="26">
        <f t="shared" si="32"/>
        <v>43200</v>
      </c>
      <c r="S143" s="27" t="s">
        <v>527</v>
      </c>
      <c r="T143" s="27" t="s">
        <v>545</v>
      </c>
      <c r="U143" s="27" t="s">
        <v>521</v>
      </c>
      <c r="V143" s="28" t="s">
        <v>456</v>
      </c>
    </row>
    <row r="144" spans="1:22" s="29" customFormat="1" ht="64.5" customHeight="1">
      <c r="A144" s="20">
        <v>135</v>
      </c>
      <c r="B144" s="21" t="s">
        <v>459</v>
      </c>
      <c r="C144" s="21" t="s">
        <v>460</v>
      </c>
      <c r="D144" s="22">
        <v>12</v>
      </c>
      <c r="E144" s="22" t="s">
        <v>140</v>
      </c>
      <c r="F144" s="24">
        <v>24000</v>
      </c>
      <c r="G144" s="30">
        <v>10</v>
      </c>
      <c r="H144" s="31">
        <f t="shared" si="27"/>
        <v>240000</v>
      </c>
      <c r="I144" s="31">
        <v>0</v>
      </c>
      <c r="J144" s="31">
        <f t="shared" si="28"/>
        <v>0</v>
      </c>
      <c r="K144" s="30"/>
      <c r="L144" s="31">
        <f t="shared" si="29"/>
        <v>0</v>
      </c>
      <c r="M144" s="30"/>
      <c r="N144" s="31">
        <f t="shared" si="30"/>
        <v>0</v>
      </c>
      <c r="O144" s="30"/>
      <c r="P144" s="31">
        <f t="shared" si="26"/>
        <v>0</v>
      </c>
      <c r="Q144" s="26">
        <f t="shared" si="31"/>
        <v>10</v>
      </c>
      <c r="R144" s="26">
        <f t="shared" si="32"/>
        <v>240000</v>
      </c>
      <c r="S144" s="27" t="s">
        <v>527</v>
      </c>
      <c r="T144" s="27" t="s">
        <v>545</v>
      </c>
      <c r="U144" s="27" t="s">
        <v>521</v>
      </c>
      <c r="V144" s="28" t="s">
        <v>461</v>
      </c>
    </row>
    <row r="145" spans="1:22" s="29" customFormat="1" ht="58.5">
      <c r="A145" s="20">
        <v>136</v>
      </c>
      <c r="B145" s="21" t="s">
        <v>462</v>
      </c>
      <c r="C145" s="21" t="s">
        <v>463</v>
      </c>
      <c r="D145" s="22">
        <v>20</v>
      </c>
      <c r="E145" s="22" t="s">
        <v>28</v>
      </c>
      <c r="F145" s="24">
        <v>3000</v>
      </c>
      <c r="G145" s="30">
        <v>31</v>
      </c>
      <c r="H145" s="31">
        <f t="shared" si="27"/>
        <v>93000</v>
      </c>
      <c r="I145" s="31">
        <v>0</v>
      </c>
      <c r="J145" s="31">
        <f t="shared" si="28"/>
        <v>0</v>
      </c>
      <c r="K145" s="30"/>
      <c r="L145" s="31">
        <f t="shared" si="29"/>
        <v>0</v>
      </c>
      <c r="M145" s="30"/>
      <c r="N145" s="31">
        <f t="shared" si="30"/>
        <v>0</v>
      </c>
      <c r="O145" s="30"/>
      <c r="P145" s="31">
        <f t="shared" si="26"/>
        <v>0</v>
      </c>
      <c r="Q145" s="26">
        <f t="shared" si="31"/>
        <v>31</v>
      </c>
      <c r="R145" s="26">
        <f t="shared" si="32"/>
        <v>93000</v>
      </c>
      <c r="S145" s="27" t="s">
        <v>527</v>
      </c>
      <c r="T145" s="27" t="s">
        <v>545</v>
      </c>
      <c r="U145" s="27" t="s">
        <v>521</v>
      </c>
      <c r="V145" s="28" t="s">
        <v>464</v>
      </c>
    </row>
    <row r="146" spans="1:22" s="29" customFormat="1" ht="144" customHeight="1">
      <c r="A146" s="20">
        <v>137</v>
      </c>
      <c r="B146" s="21" t="s">
        <v>465</v>
      </c>
      <c r="C146" s="21" t="s">
        <v>466</v>
      </c>
      <c r="D146" s="22">
        <v>10</v>
      </c>
      <c r="E146" s="22" t="s">
        <v>140</v>
      </c>
      <c r="F146" s="24">
        <v>12000</v>
      </c>
      <c r="G146" s="30">
        <v>4</v>
      </c>
      <c r="H146" s="31">
        <f t="shared" si="27"/>
        <v>48000</v>
      </c>
      <c r="I146" s="31">
        <v>0</v>
      </c>
      <c r="J146" s="31">
        <f t="shared" si="28"/>
        <v>0</v>
      </c>
      <c r="K146" s="30"/>
      <c r="L146" s="31">
        <f t="shared" si="29"/>
        <v>0</v>
      </c>
      <c r="M146" s="30"/>
      <c r="N146" s="31">
        <f t="shared" si="30"/>
        <v>0</v>
      </c>
      <c r="O146" s="30"/>
      <c r="P146" s="31">
        <f t="shared" ref="P146:P177" si="33">O146*H146</f>
        <v>0</v>
      </c>
      <c r="Q146" s="26">
        <f t="shared" si="31"/>
        <v>4</v>
      </c>
      <c r="R146" s="26">
        <f t="shared" si="32"/>
        <v>48000</v>
      </c>
      <c r="S146" s="27" t="s">
        <v>526</v>
      </c>
      <c r="T146" s="27" t="s">
        <v>545</v>
      </c>
      <c r="U146" s="27" t="s">
        <v>521</v>
      </c>
      <c r="V146" s="28" t="s">
        <v>467</v>
      </c>
    </row>
    <row r="147" spans="1:22" s="29" customFormat="1" ht="166.5" customHeight="1">
      <c r="A147" s="20">
        <v>138</v>
      </c>
      <c r="B147" s="21" t="s">
        <v>468</v>
      </c>
      <c r="C147" s="21" t="s">
        <v>372</v>
      </c>
      <c r="D147" s="22">
        <v>0</v>
      </c>
      <c r="E147" s="22" t="s">
        <v>125</v>
      </c>
      <c r="F147" s="24">
        <v>4500000</v>
      </c>
      <c r="G147" s="30">
        <v>1</v>
      </c>
      <c r="H147" s="31">
        <f t="shared" si="27"/>
        <v>4500000</v>
      </c>
      <c r="I147" s="31">
        <v>0</v>
      </c>
      <c r="J147" s="31">
        <f t="shared" si="28"/>
        <v>0</v>
      </c>
      <c r="K147" s="30"/>
      <c r="L147" s="31">
        <f t="shared" si="29"/>
        <v>0</v>
      </c>
      <c r="M147" s="30"/>
      <c r="N147" s="31">
        <f t="shared" si="30"/>
        <v>0</v>
      </c>
      <c r="O147" s="30"/>
      <c r="P147" s="31">
        <f t="shared" si="33"/>
        <v>0</v>
      </c>
      <c r="Q147" s="26">
        <f t="shared" si="31"/>
        <v>1</v>
      </c>
      <c r="R147" s="26">
        <f t="shared" si="32"/>
        <v>4500000</v>
      </c>
      <c r="S147" s="27" t="s">
        <v>526</v>
      </c>
      <c r="T147" s="27" t="s">
        <v>545</v>
      </c>
      <c r="U147" s="27" t="s">
        <v>521</v>
      </c>
      <c r="V147" s="28" t="s">
        <v>469</v>
      </c>
    </row>
    <row r="148" spans="1:22" s="29" customFormat="1" ht="58.5">
      <c r="A148" s="20">
        <v>139</v>
      </c>
      <c r="B148" s="21" t="s">
        <v>470</v>
      </c>
      <c r="C148" s="21" t="s">
        <v>372</v>
      </c>
      <c r="D148" s="22">
        <v>0</v>
      </c>
      <c r="E148" s="22" t="s">
        <v>21</v>
      </c>
      <c r="F148" s="24">
        <v>1500000</v>
      </c>
      <c r="G148" s="30">
        <v>1</v>
      </c>
      <c r="H148" s="31">
        <f t="shared" si="27"/>
        <v>1500000</v>
      </c>
      <c r="I148" s="31">
        <v>0</v>
      </c>
      <c r="J148" s="31">
        <f t="shared" si="28"/>
        <v>0</v>
      </c>
      <c r="K148" s="30"/>
      <c r="L148" s="31">
        <f t="shared" si="29"/>
        <v>0</v>
      </c>
      <c r="M148" s="30"/>
      <c r="N148" s="31">
        <f t="shared" si="30"/>
        <v>0</v>
      </c>
      <c r="O148" s="30"/>
      <c r="P148" s="31">
        <f t="shared" si="33"/>
        <v>0</v>
      </c>
      <c r="Q148" s="26">
        <f t="shared" si="31"/>
        <v>1</v>
      </c>
      <c r="R148" s="26">
        <f t="shared" si="32"/>
        <v>1500000</v>
      </c>
      <c r="S148" s="27" t="s">
        <v>526</v>
      </c>
      <c r="T148" s="27" t="s">
        <v>545</v>
      </c>
      <c r="U148" s="27" t="s">
        <v>521</v>
      </c>
      <c r="V148" s="28" t="s">
        <v>471</v>
      </c>
    </row>
    <row r="149" spans="1:22" s="29" customFormat="1" ht="64.5" customHeight="1">
      <c r="A149" s="20">
        <v>140</v>
      </c>
      <c r="B149" s="21" t="s">
        <v>472</v>
      </c>
      <c r="C149" s="21" t="s">
        <v>130</v>
      </c>
      <c r="D149" s="22">
        <v>0</v>
      </c>
      <c r="E149" s="22" t="s">
        <v>88</v>
      </c>
      <c r="F149" s="24">
        <v>320000</v>
      </c>
      <c r="G149" s="30">
        <v>1</v>
      </c>
      <c r="H149" s="31">
        <f t="shared" si="27"/>
        <v>320000</v>
      </c>
      <c r="I149" s="31">
        <v>0</v>
      </c>
      <c r="J149" s="31">
        <f t="shared" si="28"/>
        <v>0</v>
      </c>
      <c r="K149" s="30"/>
      <c r="L149" s="31">
        <f t="shared" si="29"/>
        <v>0</v>
      </c>
      <c r="M149" s="30"/>
      <c r="N149" s="31">
        <f t="shared" si="30"/>
        <v>0</v>
      </c>
      <c r="O149" s="30"/>
      <c r="P149" s="31">
        <f t="shared" si="33"/>
        <v>0</v>
      </c>
      <c r="Q149" s="26">
        <f t="shared" si="31"/>
        <v>1</v>
      </c>
      <c r="R149" s="26">
        <f t="shared" si="32"/>
        <v>320000</v>
      </c>
      <c r="S149" s="27" t="s">
        <v>544</v>
      </c>
      <c r="T149" s="27" t="s">
        <v>545</v>
      </c>
      <c r="U149" s="27" t="s">
        <v>521</v>
      </c>
      <c r="V149" s="28" t="s">
        <v>473</v>
      </c>
    </row>
    <row r="150" spans="1:22" s="29" customFormat="1" ht="58.5">
      <c r="A150" s="20">
        <v>141</v>
      </c>
      <c r="B150" s="21" t="s">
        <v>474</v>
      </c>
      <c r="C150" s="21" t="s">
        <v>130</v>
      </c>
      <c r="D150" s="22">
        <v>0</v>
      </c>
      <c r="E150" s="22" t="s">
        <v>88</v>
      </c>
      <c r="F150" s="24">
        <v>300000</v>
      </c>
      <c r="G150" s="30">
        <v>2</v>
      </c>
      <c r="H150" s="31">
        <f t="shared" si="27"/>
        <v>600000</v>
      </c>
      <c r="I150" s="31">
        <v>0</v>
      </c>
      <c r="J150" s="31">
        <f t="shared" si="28"/>
        <v>0</v>
      </c>
      <c r="K150" s="30"/>
      <c r="L150" s="31">
        <f t="shared" si="29"/>
        <v>0</v>
      </c>
      <c r="M150" s="30"/>
      <c r="N150" s="31">
        <f t="shared" si="30"/>
        <v>0</v>
      </c>
      <c r="O150" s="30"/>
      <c r="P150" s="31">
        <f t="shared" si="33"/>
        <v>0</v>
      </c>
      <c r="Q150" s="26">
        <f t="shared" si="31"/>
        <v>2</v>
      </c>
      <c r="R150" s="26">
        <f t="shared" si="32"/>
        <v>600000</v>
      </c>
      <c r="S150" s="27" t="s">
        <v>544</v>
      </c>
      <c r="T150" s="27" t="s">
        <v>545</v>
      </c>
      <c r="U150" s="27" t="s">
        <v>521</v>
      </c>
      <c r="V150" s="28" t="s">
        <v>475</v>
      </c>
    </row>
    <row r="151" spans="1:22" s="29" customFormat="1" ht="65.25" customHeight="1">
      <c r="A151" s="20">
        <v>142</v>
      </c>
      <c r="B151" s="21" t="s">
        <v>476</v>
      </c>
      <c r="C151" s="21" t="s">
        <v>130</v>
      </c>
      <c r="D151" s="22">
        <v>0</v>
      </c>
      <c r="E151" s="22" t="s">
        <v>88</v>
      </c>
      <c r="F151" s="24">
        <v>480000</v>
      </c>
      <c r="G151" s="30">
        <v>1</v>
      </c>
      <c r="H151" s="31">
        <f t="shared" si="27"/>
        <v>480000</v>
      </c>
      <c r="I151" s="31">
        <v>0</v>
      </c>
      <c r="J151" s="31">
        <f t="shared" si="28"/>
        <v>0</v>
      </c>
      <c r="K151" s="30"/>
      <c r="L151" s="31">
        <f t="shared" si="29"/>
        <v>0</v>
      </c>
      <c r="M151" s="30"/>
      <c r="N151" s="31">
        <f t="shared" si="30"/>
        <v>0</v>
      </c>
      <c r="O151" s="30"/>
      <c r="P151" s="31">
        <f t="shared" si="33"/>
        <v>0</v>
      </c>
      <c r="Q151" s="26">
        <f t="shared" si="31"/>
        <v>1</v>
      </c>
      <c r="R151" s="26">
        <f t="shared" si="32"/>
        <v>480000</v>
      </c>
      <c r="S151" s="27" t="s">
        <v>544</v>
      </c>
      <c r="T151" s="27" t="s">
        <v>545</v>
      </c>
      <c r="U151" s="27" t="s">
        <v>521</v>
      </c>
      <c r="V151" s="28" t="s">
        <v>477</v>
      </c>
    </row>
    <row r="152" spans="1:22" s="29" customFormat="1" ht="64.5" customHeight="1">
      <c r="A152" s="20">
        <v>143</v>
      </c>
      <c r="B152" s="21" t="s">
        <v>478</v>
      </c>
      <c r="C152" s="21" t="s">
        <v>130</v>
      </c>
      <c r="D152" s="22">
        <v>0</v>
      </c>
      <c r="E152" s="22" t="s">
        <v>88</v>
      </c>
      <c r="F152" s="24">
        <v>286000</v>
      </c>
      <c r="G152" s="30">
        <v>1</v>
      </c>
      <c r="H152" s="31">
        <f t="shared" si="27"/>
        <v>286000</v>
      </c>
      <c r="I152" s="31">
        <v>0</v>
      </c>
      <c r="J152" s="31">
        <f t="shared" si="28"/>
        <v>0</v>
      </c>
      <c r="K152" s="30"/>
      <c r="L152" s="31">
        <f t="shared" si="29"/>
        <v>0</v>
      </c>
      <c r="M152" s="30"/>
      <c r="N152" s="31">
        <f t="shared" si="30"/>
        <v>0</v>
      </c>
      <c r="O152" s="30"/>
      <c r="P152" s="31">
        <f t="shared" si="33"/>
        <v>0</v>
      </c>
      <c r="Q152" s="26">
        <f t="shared" si="31"/>
        <v>1</v>
      </c>
      <c r="R152" s="26">
        <f t="shared" si="32"/>
        <v>286000</v>
      </c>
      <c r="S152" s="27" t="s">
        <v>544</v>
      </c>
      <c r="T152" s="27" t="s">
        <v>545</v>
      </c>
      <c r="U152" s="27" t="s">
        <v>521</v>
      </c>
      <c r="V152" s="28" t="s">
        <v>479</v>
      </c>
    </row>
    <row r="153" spans="1:22" s="29" customFormat="1" ht="58.5">
      <c r="A153" s="20">
        <v>144</v>
      </c>
      <c r="B153" s="21" t="s">
        <v>480</v>
      </c>
      <c r="C153" s="21" t="s">
        <v>130</v>
      </c>
      <c r="D153" s="22">
        <v>0</v>
      </c>
      <c r="E153" s="22" t="s">
        <v>21</v>
      </c>
      <c r="F153" s="24">
        <v>160000</v>
      </c>
      <c r="G153" s="30">
        <v>1</v>
      </c>
      <c r="H153" s="31">
        <f t="shared" si="27"/>
        <v>160000</v>
      </c>
      <c r="I153" s="31">
        <v>0</v>
      </c>
      <c r="J153" s="31">
        <f t="shared" si="28"/>
        <v>0</v>
      </c>
      <c r="K153" s="30"/>
      <c r="L153" s="31">
        <f t="shared" si="29"/>
        <v>0</v>
      </c>
      <c r="M153" s="30"/>
      <c r="N153" s="31">
        <f t="shared" si="30"/>
        <v>0</v>
      </c>
      <c r="O153" s="30"/>
      <c r="P153" s="31">
        <f t="shared" si="33"/>
        <v>0</v>
      </c>
      <c r="Q153" s="26">
        <f t="shared" si="31"/>
        <v>1</v>
      </c>
      <c r="R153" s="26">
        <f t="shared" si="32"/>
        <v>160000</v>
      </c>
      <c r="S153" s="27" t="s">
        <v>544</v>
      </c>
      <c r="T153" s="27" t="s">
        <v>545</v>
      </c>
      <c r="U153" s="27" t="s">
        <v>521</v>
      </c>
      <c r="V153" s="28" t="s">
        <v>481</v>
      </c>
    </row>
    <row r="154" spans="1:22" s="29" customFormat="1" ht="58.5">
      <c r="A154" s="20">
        <v>145</v>
      </c>
      <c r="B154" s="21" t="s">
        <v>482</v>
      </c>
      <c r="C154" s="21" t="s">
        <v>130</v>
      </c>
      <c r="D154" s="22">
        <v>0</v>
      </c>
      <c r="E154" s="22" t="s">
        <v>21</v>
      </c>
      <c r="F154" s="24">
        <v>165000</v>
      </c>
      <c r="G154" s="30">
        <v>1</v>
      </c>
      <c r="H154" s="31">
        <f t="shared" si="27"/>
        <v>165000</v>
      </c>
      <c r="I154" s="31">
        <v>0</v>
      </c>
      <c r="J154" s="31">
        <f t="shared" si="28"/>
        <v>0</v>
      </c>
      <c r="K154" s="30"/>
      <c r="L154" s="31">
        <f t="shared" si="29"/>
        <v>0</v>
      </c>
      <c r="M154" s="30"/>
      <c r="N154" s="31">
        <f t="shared" si="30"/>
        <v>0</v>
      </c>
      <c r="O154" s="30"/>
      <c r="P154" s="31">
        <f t="shared" si="33"/>
        <v>0</v>
      </c>
      <c r="Q154" s="26">
        <f t="shared" si="31"/>
        <v>1</v>
      </c>
      <c r="R154" s="26">
        <f t="shared" si="32"/>
        <v>165000</v>
      </c>
      <c r="S154" s="27" t="s">
        <v>544</v>
      </c>
      <c r="T154" s="27" t="s">
        <v>545</v>
      </c>
      <c r="U154" s="27" t="s">
        <v>521</v>
      </c>
      <c r="V154" s="28" t="s">
        <v>483</v>
      </c>
    </row>
    <row r="155" spans="1:22" s="29" customFormat="1" ht="58.5">
      <c r="A155" s="20">
        <v>146</v>
      </c>
      <c r="B155" s="21" t="s">
        <v>484</v>
      </c>
      <c r="C155" s="21" t="s">
        <v>130</v>
      </c>
      <c r="D155" s="22">
        <v>0</v>
      </c>
      <c r="E155" s="22" t="s">
        <v>28</v>
      </c>
      <c r="F155" s="24">
        <v>80000</v>
      </c>
      <c r="G155" s="30">
        <v>2</v>
      </c>
      <c r="H155" s="31">
        <f t="shared" si="27"/>
        <v>160000</v>
      </c>
      <c r="I155" s="31">
        <v>0</v>
      </c>
      <c r="J155" s="31">
        <f t="shared" si="28"/>
        <v>0</v>
      </c>
      <c r="K155" s="30"/>
      <c r="L155" s="31">
        <f t="shared" si="29"/>
        <v>0</v>
      </c>
      <c r="M155" s="30"/>
      <c r="N155" s="31">
        <f t="shared" si="30"/>
        <v>0</v>
      </c>
      <c r="O155" s="30"/>
      <c r="P155" s="31">
        <f t="shared" si="33"/>
        <v>0</v>
      </c>
      <c r="Q155" s="26">
        <f t="shared" si="31"/>
        <v>2</v>
      </c>
      <c r="R155" s="26">
        <f t="shared" si="32"/>
        <v>160000</v>
      </c>
      <c r="S155" s="27" t="s">
        <v>544</v>
      </c>
      <c r="T155" s="27" t="s">
        <v>545</v>
      </c>
      <c r="U155" s="27" t="s">
        <v>521</v>
      </c>
      <c r="V155" s="28" t="s">
        <v>485</v>
      </c>
    </row>
    <row r="156" spans="1:22" s="29" customFormat="1" ht="58.5">
      <c r="A156" s="20">
        <v>147</v>
      </c>
      <c r="B156" s="21" t="s">
        <v>486</v>
      </c>
      <c r="C156" s="21" t="s">
        <v>130</v>
      </c>
      <c r="D156" s="22">
        <v>0</v>
      </c>
      <c r="E156" s="22" t="s">
        <v>21</v>
      </c>
      <c r="F156" s="24">
        <v>3745000</v>
      </c>
      <c r="G156" s="30">
        <v>1</v>
      </c>
      <c r="H156" s="31">
        <f t="shared" si="27"/>
        <v>3745000</v>
      </c>
      <c r="I156" s="31">
        <v>0</v>
      </c>
      <c r="J156" s="31">
        <f t="shared" si="28"/>
        <v>0</v>
      </c>
      <c r="K156" s="30"/>
      <c r="L156" s="31">
        <f t="shared" si="29"/>
        <v>0</v>
      </c>
      <c r="M156" s="30"/>
      <c r="N156" s="31">
        <f t="shared" si="30"/>
        <v>0</v>
      </c>
      <c r="O156" s="30"/>
      <c r="P156" s="31">
        <f t="shared" si="33"/>
        <v>0</v>
      </c>
      <c r="Q156" s="26">
        <f t="shared" si="31"/>
        <v>1</v>
      </c>
      <c r="R156" s="26">
        <f t="shared" si="32"/>
        <v>3745000</v>
      </c>
      <c r="S156" s="27" t="s">
        <v>544</v>
      </c>
      <c r="T156" s="27" t="s">
        <v>545</v>
      </c>
      <c r="U156" s="27" t="s">
        <v>521</v>
      </c>
      <c r="V156" s="28" t="s">
        <v>487</v>
      </c>
    </row>
    <row r="157" spans="1:22" s="29" customFormat="1" ht="78">
      <c r="A157" s="20">
        <v>148</v>
      </c>
      <c r="B157" s="21" t="s">
        <v>488</v>
      </c>
      <c r="C157" s="21" t="s">
        <v>489</v>
      </c>
      <c r="D157" s="22">
        <v>14</v>
      </c>
      <c r="E157" s="22" t="s">
        <v>21</v>
      </c>
      <c r="F157" s="24">
        <v>24500</v>
      </c>
      <c r="G157" s="30">
        <v>4</v>
      </c>
      <c r="H157" s="31">
        <f t="shared" si="27"/>
        <v>98000</v>
      </c>
      <c r="I157" s="31">
        <v>0</v>
      </c>
      <c r="J157" s="31">
        <f t="shared" si="28"/>
        <v>0</v>
      </c>
      <c r="K157" s="30"/>
      <c r="L157" s="31">
        <f t="shared" si="29"/>
        <v>0</v>
      </c>
      <c r="M157" s="30"/>
      <c r="N157" s="31">
        <f t="shared" si="30"/>
        <v>0</v>
      </c>
      <c r="O157" s="30"/>
      <c r="P157" s="31">
        <f t="shared" si="33"/>
        <v>0</v>
      </c>
      <c r="Q157" s="26">
        <f t="shared" si="31"/>
        <v>4</v>
      </c>
      <c r="R157" s="26">
        <f t="shared" si="32"/>
        <v>98000</v>
      </c>
      <c r="S157" s="27" t="s">
        <v>527</v>
      </c>
      <c r="T157" s="27" t="s">
        <v>545</v>
      </c>
      <c r="U157" s="27" t="s">
        <v>521</v>
      </c>
      <c r="V157" s="28" t="s">
        <v>490</v>
      </c>
    </row>
    <row r="158" spans="1:22" s="29" customFormat="1" ht="64.5" customHeight="1">
      <c r="A158" s="20">
        <v>149</v>
      </c>
      <c r="B158" s="21" t="s">
        <v>491</v>
      </c>
      <c r="C158" s="21" t="s">
        <v>492</v>
      </c>
      <c r="D158" s="22">
        <v>0</v>
      </c>
      <c r="E158" s="22" t="s">
        <v>21</v>
      </c>
      <c r="F158" s="24">
        <v>120000</v>
      </c>
      <c r="G158" s="30">
        <v>1</v>
      </c>
      <c r="H158" s="31">
        <f t="shared" si="27"/>
        <v>120000</v>
      </c>
      <c r="I158" s="31">
        <v>0</v>
      </c>
      <c r="J158" s="31">
        <f t="shared" si="28"/>
        <v>0</v>
      </c>
      <c r="K158" s="30"/>
      <c r="L158" s="31">
        <f t="shared" si="29"/>
        <v>0</v>
      </c>
      <c r="M158" s="30"/>
      <c r="N158" s="31">
        <f t="shared" si="30"/>
        <v>0</v>
      </c>
      <c r="O158" s="30"/>
      <c r="P158" s="31">
        <f t="shared" si="33"/>
        <v>0</v>
      </c>
      <c r="Q158" s="26">
        <f t="shared" si="31"/>
        <v>1</v>
      </c>
      <c r="R158" s="26">
        <f t="shared" si="32"/>
        <v>120000</v>
      </c>
      <c r="S158" s="27" t="s">
        <v>527</v>
      </c>
      <c r="T158" s="27" t="s">
        <v>545</v>
      </c>
      <c r="U158" s="27" t="s">
        <v>521</v>
      </c>
      <c r="V158" s="28" t="s">
        <v>493</v>
      </c>
    </row>
    <row r="159" spans="1:22" s="29" customFormat="1" ht="123.75" customHeight="1">
      <c r="A159" s="20">
        <v>150</v>
      </c>
      <c r="B159" s="21" t="s">
        <v>494</v>
      </c>
      <c r="C159" s="21" t="s">
        <v>372</v>
      </c>
      <c r="D159" s="22">
        <v>0</v>
      </c>
      <c r="E159" s="22" t="s">
        <v>446</v>
      </c>
      <c r="F159" s="24">
        <v>500000</v>
      </c>
      <c r="G159" s="30">
        <v>1</v>
      </c>
      <c r="H159" s="31">
        <f t="shared" si="27"/>
        <v>500000</v>
      </c>
      <c r="I159" s="31">
        <v>0</v>
      </c>
      <c r="J159" s="31">
        <f t="shared" si="28"/>
        <v>0</v>
      </c>
      <c r="K159" s="30"/>
      <c r="L159" s="31">
        <f t="shared" si="29"/>
        <v>0</v>
      </c>
      <c r="M159" s="30"/>
      <c r="N159" s="31">
        <f t="shared" si="30"/>
        <v>0</v>
      </c>
      <c r="O159" s="30"/>
      <c r="P159" s="31">
        <f t="shared" si="33"/>
        <v>0</v>
      </c>
      <c r="Q159" s="26">
        <f t="shared" si="31"/>
        <v>1</v>
      </c>
      <c r="R159" s="26">
        <f t="shared" si="32"/>
        <v>500000</v>
      </c>
      <c r="S159" s="27" t="s">
        <v>526</v>
      </c>
      <c r="T159" s="27" t="s">
        <v>545</v>
      </c>
      <c r="U159" s="27" t="s">
        <v>521</v>
      </c>
      <c r="V159" s="28" t="s">
        <v>495</v>
      </c>
    </row>
    <row r="160" spans="1:22" s="29" customFormat="1" ht="84" customHeight="1">
      <c r="A160" s="20">
        <v>151</v>
      </c>
      <c r="B160" s="21" t="s">
        <v>496</v>
      </c>
      <c r="C160" s="21" t="s">
        <v>372</v>
      </c>
      <c r="D160" s="22">
        <v>0</v>
      </c>
      <c r="E160" s="22" t="s">
        <v>446</v>
      </c>
      <c r="F160" s="24">
        <v>50000</v>
      </c>
      <c r="G160" s="30">
        <v>1</v>
      </c>
      <c r="H160" s="31">
        <f t="shared" si="27"/>
        <v>50000</v>
      </c>
      <c r="I160" s="31">
        <v>0</v>
      </c>
      <c r="J160" s="31">
        <f t="shared" si="28"/>
        <v>0</v>
      </c>
      <c r="K160" s="30"/>
      <c r="L160" s="31">
        <f t="shared" si="29"/>
        <v>0</v>
      </c>
      <c r="M160" s="30"/>
      <c r="N160" s="31">
        <f t="shared" si="30"/>
        <v>0</v>
      </c>
      <c r="O160" s="30"/>
      <c r="P160" s="31">
        <f t="shared" si="33"/>
        <v>0</v>
      </c>
      <c r="Q160" s="26">
        <f t="shared" si="31"/>
        <v>1</v>
      </c>
      <c r="R160" s="26">
        <f t="shared" si="32"/>
        <v>50000</v>
      </c>
      <c r="S160" s="27" t="s">
        <v>526</v>
      </c>
      <c r="T160" s="27" t="s">
        <v>545</v>
      </c>
      <c r="U160" s="27" t="s">
        <v>521</v>
      </c>
      <c r="V160" s="28" t="s">
        <v>497</v>
      </c>
    </row>
    <row r="161" spans="1:22" s="29" customFormat="1" ht="124.5" customHeight="1">
      <c r="A161" s="20">
        <v>152</v>
      </c>
      <c r="B161" s="21" t="s">
        <v>498</v>
      </c>
      <c r="C161" s="21" t="s">
        <v>372</v>
      </c>
      <c r="D161" s="22">
        <v>0</v>
      </c>
      <c r="E161" s="22" t="s">
        <v>125</v>
      </c>
      <c r="F161" s="24">
        <v>6000000</v>
      </c>
      <c r="G161" s="30">
        <v>1</v>
      </c>
      <c r="H161" s="31">
        <f t="shared" si="27"/>
        <v>6000000</v>
      </c>
      <c r="I161" s="31">
        <v>0</v>
      </c>
      <c r="J161" s="31">
        <f t="shared" si="28"/>
        <v>0</v>
      </c>
      <c r="K161" s="30"/>
      <c r="L161" s="31">
        <f t="shared" si="29"/>
        <v>0</v>
      </c>
      <c r="M161" s="30"/>
      <c r="N161" s="31">
        <f t="shared" si="30"/>
        <v>0</v>
      </c>
      <c r="O161" s="30"/>
      <c r="P161" s="31">
        <f t="shared" si="33"/>
        <v>0</v>
      </c>
      <c r="Q161" s="26">
        <f t="shared" si="31"/>
        <v>1</v>
      </c>
      <c r="R161" s="26">
        <f t="shared" si="32"/>
        <v>6000000</v>
      </c>
      <c r="S161" s="27" t="s">
        <v>526</v>
      </c>
      <c r="T161" s="27" t="s">
        <v>545</v>
      </c>
      <c r="U161" s="27" t="s">
        <v>521</v>
      </c>
      <c r="V161" s="28" t="s">
        <v>499</v>
      </c>
    </row>
    <row r="162" spans="1:22" s="29" customFormat="1" ht="264.75" customHeight="1">
      <c r="A162" s="20">
        <v>153</v>
      </c>
      <c r="B162" s="21" t="s">
        <v>500</v>
      </c>
      <c r="C162" s="21" t="s">
        <v>501</v>
      </c>
      <c r="D162" s="22">
        <v>1</v>
      </c>
      <c r="E162" s="22" t="s">
        <v>299</v>
      </c>
      <c r="F162" s="24">
        <v>11000000</v>
      </c>
      <c r="G162" s="30">
        <v>1</v>
      </c>
      <c r="H162" s="31">
        <f t="shared" si="27"/>
        <v>11000000</v>
      </c>
      <c r="I162" s="31">
        <v>0</v>
      </c>
      <c r="J162" s="31">
        <f t="shared" si="28"/>
        <v>0</v>
      </c>
      <c r="K162" s="30"/>
      <c r="L162" s="31">
        <f t="shared" si="29"/>
        <v>0</v>
      </c>
      <c r="M162" s="30"/>
      <c r="N162" s="31">
        <f t="shared" si="30"/>
        <v>0</v>
      </c>
      <c r="O162" s="30"/>
      <c r="P162" s="31">
        <f t="shared" si="33"/>
        <v>0</v>
      </c>
      <c r="Q162" s="26">
        <f t="shared" si="31"/>
        <v>1</v>
      </c>
      <c r="R162" s="26">
        <f t="shared" si="32"/>
        <v>11000000</v>
      </c>
      <c r="S162" s="27" t="s">
        <v>527</v>
      </c>
      <c r="T162" s="27" t="s">
        <v>545</v>
      </c>
      <c r="U162" s="27" t="s">
        <v>521</v>
      </c>
      <c r="V162" s="28" t="s">
        <v>502</v>
      </c>
    </row>
    <row r="163" spans="1:22" s="29" customFormat="1" ht="123.75" customHeight="1">
      <c r="A163" s="20">
        <v>154</v>
      </c>
      <c r="B163" s="21" t="s">
        <v>503</v>
      </c>
      <c r="C163" s="21" t="s">
        <v>130</v>
      </c>
      <c r="D163" s="22">
        <v>0</v>
      </c>
      <c r="E163" s="22" t="s">
        <v>21</v>
      </c>
      <c r="F163" s="24">
        <v>8774000</v>
      </c>
      <c r="G163" s="30">
        <v>1</v>
      </c>
      <c r="H163" s="31">
        <f t="shared" si="27"/>
        <v>8774000</v>
      </c>
      <c r="I163" s="31">
        <v>0</v>
      </c>
      <c r="J163" s="31">
        <f t="shared" si="28"/>
        <v>0</v>
      </c>
      <c r="K163" s="30"/>
      <c r="L163" s="31">
        <f t="shared" si="29"/>
        <v>0</v>
      </c>
      <c r="M163" s="30"/>
      <c r="N163" s="31">
        <f t="shared" si="30"/>
        <v>0</v>
      </c>
      <c r="O163" s="30"/>
      <c r="P163" s="31">
        <f t="shared" si="33"/>
        <v>0</v>
      </c>
      <c r="Q163" s="26">
        <f t="shared" si="31"/>
        <v>1</v>
      </c>
      <c r="R163" s="26">
        <f t="shared" si="32"/>
        <v>8774000</v>
      </c>
      <c r="S163" s="27" t="s">
        <v>544</v>
      </c>
      <c r="T163" s="27" t="s">
        <v>545</v>
      </c>
      <c r="U163" s="27" t="s">
        <v>521</v>
      </c>
      <c r="V163" s="28" t="s">
        <v>504</v>
      </c>
    </row>
    <row r="164" spans="1:22" s="29" customFormat="1" ht="58.5">
      <c r="A164" s="20">
        <v>155</v>
      </c>
      <c r="B164" s="21" t="s">
        <v>505</v>
      </c>
      <c r="C164" s="21" t="s">
        <v>295</v>
      </c>
      <c r="D164" s="22">
        <v>0</v>
      </c>
      <c r="E164" s="22" t="s">
        <v>21</v>
      </c>
      <c r="F164" s="24">
        <v>8000000</v>
      </c>
      <c r="G164" s="30">
        <v>1</v>
      </c>
      <c r="H164" s="31">
        <f t="shared" si="27"/>
        <v>8000000</v>
      </c>
      <c r="I164" s="31">
        <v>0</v>
      </c>
      <c r="J164" s="31">
        <f t="shared" si="28"/>
        <v>0</v>
      </c>
      <c r="K164" s="30"/>
      <c r="L164" s="31">
        <f t="shared" si="29"/>
        <v>0</v>
      </c>
      <c r="M164" s="30"/>
      <c r="N164" s="31">
        <f t="shared" si="30"/>
        <v>0</v>
      </c>
      <c r="O164" s="30"/>
      <c r="P164" s="31">
        <f t="shared" si="33"/>
        <v>0</v>
      </c>
      <c r="Q164" s="26">
        <f t="shared" si="31"/>
        <v>1</v>
      </c>
      <c r="R164" s="26">
        <f t="shared" si="32"/>
        <v>8000000</v>
      </c>
      <c r="S164" s="27" t="s">
        <v>527</v>
      </c>
      <c r="T164" s="27" t="s">
        <v>545</v>
      </c>
      <c r="U164" s="27" t="s">
        <v>521</v>
      </c>
      <c r="V164" s="28" t="s">
        <v>506</v>
      </c>
    </row>
    <row r="165" spans="1:22" s="29" customFormat="1" ht="58.5">
      <c r="A165" s="20">
        <v>156</v>
      </c>
      <c r="B165" s="21" t="s">
        <v>507</v>
      </c>
      <c r="C165" s="21" t="s">
        <v>254</v>
      </c>
      <c r="D165" s="22">
        <v>0</v>
      </c>
      <c r="E165" s="22" t="s">
        <v>21</v>
      </c>
      <c r="F165" s="24">
        <v>6500000</v>
      </c>
      <c r="G165" s="30">
        <v>1</v>
      </c>
      <c r="H165" s="31">
        <f t="shared" si="27"/>
        <v>6500000</v>
      </c>
      <c r="I165" s="31">
        <v>0</v>
      </c>
      <c r="J165" s="31">
        <f t="shared" si="28"/>
        <v>0</v>
      </c>
      <c r="K165" s="30"/>
      <c r="L165" s="31">
        <f t="shared" si="29"/>
        <v>0</v>
      </c>
      <c r="M165" s="30"/>
      <c r="N165" s="31">
        <f t="shared" si="30"/>
        <v>0</v>
      </c>
      <c r="O165" s="30"/>
      <c r="P165" s="31">
        <f t="shared" si="33"/>
        <v>0</v>
      </c>
      <c r="Q165" s="26">
        <f t="shared" si="31"/>
        <v>1</v>
      </c>
      <c r="R165" s="26">
        <f t="shared" si="32"/>
        <v>6500000</v>
      </c>
      <c r="S165" s="27" t="s">
        <v>527</v>
      </c>
      <c r="T165" s="27" t="s">
        <v>545</v>
      </c>
      <c r="U165" s="27" t="s">
        <v>521</v>
      </c>
      <c r="V165" s="28" t="s">
        <v>508</v>
      </c>
    </row>
    <row r="166" spans="1:22" s="29" customFormat="1" ht="58.5">
      <c r="A166" s="20">
        <v>157</v>
      </c>
      <c r="B166" s="21" t="s">
        <v>509</v>
      </c>
      <c r="C166" s="21" t="s">
        <v>118</v>
      </c>
      <c r="D166" s="22">
        <v>0</v>
      </c>
      <c r="E166" s="22" t="s">
        <v>21</v>
      </c>
      <c r="F166" s="24">
        <v>13400000</v>
      </c>
      <c r="G166" s="30">
        <v>1</v>
      </c>
      <c r="H166" s="31">
        <f t="shared" si="27"/>
        <v>13400000</v>
      </c>
      <c r="I166" s="31">
        <v>0</v>
      </c>
      <c r="J166" s="31">
        <f t="shared" si="28"/>
        <v>0</v>
      </c>
      <c r="K166" s="30"/>
      <c r="L166" s="31">
        <f t="shared" si="29"/>
        <v>0</v>
      </c>
      <c r="M166" s="30"/>
      <c r="N166" s="31">
        <f t="shared" si="30"/>
        <v>0</v>
      </c>
      <c r="O166" s="30"/>
      <c r="P166" s="31">
        <f t="shared" si="33"/>
        <v>0</v>
      </c>
      <c r="Q166" s="26">
        <f t="shared" si="31"/>
        <v>1</v>
      </c>
      <c r="R166" s="26">
        <f t="shared" si="32"/>
        <v>13400000</v>
      </c>
      <c r="S166" s="27" t="s">
        <v>526</v>
      </c>
      <c r="T166" s="27" t="s">
        <v>545</v>
      </c>
      <c r="U166" s="27" t="s">
        <v>521</v>
      </c>
      <c r="V166" s="28" t="s">
        <v>510</v>
      </c>
    </row>
    <row r="167" spans="1:22" s="41" customFormat="1" ht="84.75" customHeight="1">
      <c r="A167" s="20">
        <v>158</v>
      </c>
      <c r="B167" s="129" t="s">
        <v>511</v>
      </c>
      <c r="C167" s="130" t="s">
        <v>203</v>
      </c>
      <c r="D167" s="130">
        <v>0</v>
      </c>
      <c r="E167" s="22" t="s">
        <v>21</v>
      </c>
      <c r="F167" s="24">
        <v>1500000</v>
      </c>
      <c r="G167" s="30"/>
      <c r="H167" s="31">
        <v>0</v>
      </c>
      <c r="I167" s="30"/>
      <c r="J167" s="31">
        <v>0</v>
      </c>
      <c r="K167" s="30">
        <v>1</v>
      </c>
      <c r="L167" s="31">
        <v>1500000</v>
      </c>
      <c r="M167" s="30"/>
      <c r="N167" s="31">
        <v>0</v>
      </c>
      <c r="O167" s="30"/>
      <c r="P167" s="31">
        <v>0</v>
      </c>
      <c r="Q167" s="26">
        <f t="shared" si="31"/>
        <v>1</v>
      </c>
      <c r="R167" s="26">
        <f t="shared" si="32"/>
        <v>1500000</v>
      </c>
      <c r="S167" s="27" t="s">
        <v>526</v>
      </c>
      <c r="T167" s="27" t="s">
        <v>545</v>
      </c>
      <c r="U167" s="27" t="s">
        <v>521</v>
      </c>
      <c r="V167" s="131" t="s">
        <v>512</v>
      </c>
    </row>
    <row r="168" spans="1:22" s="41" customFormat="1" ht="58.5">
      <c r="A168" s="20">
        <v>159</v>
      </c>
      <c r="B168" s="21" t="s">
        <v>513</v>
      </c>
      <c r="C168" s="130" t="s">
        <v>203</v>
      </c>
      <c r="D168" s="130">
        <v>5</v>
      </c>
      <c r="E168" s="22" t="s">
        <v>21</v>
      </c>
      <c r="F168" s="24">
        <v>460000</v>
      </c>
      <c r="G168" s="30"/>
      <c r="H168" s="31">
        <v>0</v>
      </c>
      <c r="I168" s="30"/>
      <c r="J168" s="31">
        <v>0</v>
      </c>
      <c r="K168" s="30">
        <v>1</v>
      </c>
      <c r="L168" s="31">
        <v>460000</v>
      </c>
      <c r="M168" s="30"/>
      <c r="N168" s="31">
        <v>0</v>
      </c>
      <c r="O168" s="30"/>
      <c r="P168" s="31">
        <v>0</v>
      </c>
      <c r="Q168" s="26">
        <f t="shared" si="31"/>
        <v>1</v>
      </c>
      <c r="R168" s="26">
        <f t="shared" si="32"/>
        <v>460000</v>
      </c>
      <c r="S168" s="27" t="s">
        <v>526</v>
      </c>
      <c r="T168" s="27" t="s">
        <v>545</v>
      </c>
      <c r="U168" s="27" t="s">
        <v>521</v>
      </c>
      <c r="V168" s="133" t="s">
        <v>556</v>
      </c>
    </row>
    <row r="169" spans="1:22" s="41" customFormat="1" ht="58.5">
      <c r="A169" s="96">
        <v>160</v>
      </c>
      <c r="B169" s="43" t="s">
        <v>514</v>
      </c>
      <c r="C169" s="60" t="s">
        <v>515</v>
      </c>
      <c r="D169" s="60">
        <v>0</v>
      </c>
      <c r="E169" s="45" t="s">
        <v>21</v>
      </c>
      <c r="F169" s="46">
        <v>750000</v>
      </c>
      <c r="G169" s="104"/>
      <c r="H169" s="105">
        <v>0</v>
      </c>
      <c r="I169" s="104">
        <v>1</v>
      </c>
      <c r="J169" s="105">
        <v>750000</v>
      </c>
      <c r="K169" s="104"/>
      <c r="L169" s="105">
        <v>0</v>
      </c>
      <c r="M169" s="104"/>
      <c r="N169" s="105">
        <v>0</v>
      </c>
      <c r="O169" s="104"/>
      <c r="P169" s="105">
        <v>0</v>
      </c>
      <c r="Q169" s="142">
        <f t="shared" si="31"/>
        <v>1</v>
      </c>
      <c r="R169" s="142">
        <f t="shared" si="32"/>
        <v>750000</v>
      </c>
      <c r="S169" s="95" t="s">
        <v>526</v>
      </c>
      <c r="T169" s="95" t="s">
        <v>545</v>
      </c>
      <c r="U169" s="95" t="s">
        <v>521</v>
      </c>
      <c r="V169" s="132" t="s">
        <v>516</v>
      </c>
    </row>
    <row r="170" spans="1:22" s="40" customFormat="1" ht="21" customHeight="1">
      <c r="A170" s="134" t="s">
        <v>523</v>
      </c>
      <c r="B170" s="135"/>
      <c r="C170" s="136"/>
      <c r="D170" s="136"/>
      <c r="E170" s="137"/>
      <c r="F170" s="138">
        <f>SUM(F171:F171)</f>
        <v>0</v>
      </c>
      <c r="G170" s="138">
        <f>SUM(G171:G172)</f>
        <v>0</v>
      </c>
      <c r="H170" s="138">
        <f t="shared" ref="H170:R170" si="34">SUM(H171:H171)</f>
        <v>0</v>
      </c>
      <c r="I170" s="139">
        <f t="shared" si="34"/>
        <v>0</v>
      </c>
      <c r="J170" s="139">
        <f t="shared" si="34"/>
        <v>0</v>
      </c>
      <c r="K170" s="139">
        <f t="shared" si="34"/>
        <v>0</v>
      </c>
      <c r="L170" s="139">
        <f t="shared" si="34"/>
        <v>0</v>
      </c>
      <c r="M170" s="139">
        <f t="shared" si="34"/>
        <v>0</v>
      </c>
      <c r="N170" s="139">
        <f t="shared" si="34"/>
        <v>0</v>
      </c>
      <c r="O170" s="139">
        <f t="shared" si="34"/>
        <v>0</v>
      </c>
      <c r="P170" s="139">
        <f t="shared" si="34"/>
        <v>0</v>
      </c>
      <c r="Q170" s="138">
        <f t="shared" si="34"/>
        <v>0</v>
      </c>
      <c r="R170" s="138">
        <f t="shared" si="34"/>
        <v>0</v>
      </c>
      <c r="S170" s="140"/>
      <c r="T170" s="140"/>
      <c r="U170" s="140"/>
      <c r="V170" s="141"/>
    </row>
    <row r="171" spans="1:22" s="41" customFormat="1">
      <c r="A171" s="73"/>
      <c r="B171" s="67"/>
      <c r="C171" s="68"/>
      <c r="D171" s="68"/>
      <c r="E171" s="69"/>
      <c r="F171" s="24"/>
      <c r="G171" s="24"/>
      <c r="H171" s="70"/>
      <c r="I171" s="30"/>
      <c r="J171" s="31"/>
      <c r="K171" s="30"/>
      <c r="L171" s="31"/>
      <c r="M171" s="30"/>
      <c r="N171" s="31"/>
      <c r="O171" s="30"/>
      <c r="P171" s="31"/>
      <c r="Q171" s="71"/>
      <c r="R171" s="71"/>
      <c r="S171" s="72"/>
      <c r="T171" s="72"/>
      <c r="U171" s="72"/>
      <c r="V171" s="28"/>
    </row>
    <row r="172" spans="1:22" s="41" customFormat="1" ht="21" customHeight="1">
      <c r="A172" s="42"/>
      <c r="B172" s="43"/>
      <c r="C172" s="44"/>
      <c r="D172" s="44"/>
      <c r="E172" s="45"/>
      <c r="F172" s="46"/>
      <c r="G172" s="46"/>
      <c r="H172" s="47"/>
      <c r="I172" s="104"/>
      <c r="J172" s="105"/>
      <c r="K172" s="104"/>
      <c r="L172" s="105"/>
      <c r="M172" s="104"/>
      <c r="N172" s="105"/>
      <c r="O172" s="104"/>
      <c r="P172" s="105"/>
      <c r="Q172" s="48"/>
      <c r="R172" s="48"/>
      <c r="S172" s="49"/>
      <c r="T172" s="49"/>
      <c r="U172" s="49"/>
      <c r="V172" s="50"/>
    </row>
    <row r="173" spans="1:22" s="83" customFormat="1">
      <c r="A173" s="75" t="s">
        <v>115</v>
      </c>
      <c r="B173" s="76"/>
      <c r="C173" s="76"/>
      <c r="D173" s="76"/>
      <c r="E173" s="77"/>
      <c r="F173" s="78"/>
      <c r="G173" s="78"/>
      <c r="H173" s="79"/>
      <c r="I173" s="118"/>
      <c r="J173" s="119"/>
      <c r="K173" s="120"/>
      <c r="L173" s="119"/>
      <c r="M173" s="118"/>
      <c r="N173" s="119"/>
      <c r="O173" s="118"/>
      <c r="P173" s="119"/>
      <c r="Q173" s="78"/>
      <c r="R173" s="79"/>
      <c r="S173" s="80" t="s">
        <v>530</v>
      </c>
      <c r="T173" s="81"/>
      <c r="U173" s="80" t="s">
        <v>531</v>
      </c>
      <c r="V173" s="82"/>
    </row>
    <row r="174" spans="1:22" s="83" customFormat="1" ht="21">
      <c r="A174" s="143" t="s">
        <v>532</v>
      </c>
      <c r="B174" s="143"/>
      <c r="C174" s="143"/>
      <c r="D174" s="143"/>
      <c r="E174" s="143"/>
      <c r="F174" s="143"/>
      <c r="G174" s="143"/>
      <c r="H174" s="143"/>
      <c r="I174" s="143"/>
      <c r="J174" s="143"/>
      <c r="K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</row>
    <row r="175" spans="1:22" s="83" customFormat="1" ht="21">
      <c r="A175" s="84" t="s">
        <v>533</v>
      </c>
      <c r="B175" s="85"/>
      <c r="C175" s="85"/>
      <c r="D175" s="85"/>
      <c r="E175" s="86"/>
      <c r="F175" s="87"/>
      <c r="G175" s="87"/>
      <c r="H175" s="88"/>
      <c r="I175" s="121"/>
      <c r="J175" s="122"/>
      <c r="K175" s="123"/>
      <c r="L175" s="122"/>
      <c r="M175" s="121"/>
      <c r="N175" s="122"/>
      <c r="O175" s="121"/>
      <c r="P175" s="122"/>
      <c r="Q175" s="87"/>
      <c r="R175" s="88"/>
      <c r="S175" s="88"/>
      <c r="T175" s="88"/>
      <c r="U175" s="88"/>
      <c r="V175" s="88"/>
    </row>
    <row r="176" spans="1:22" s="83" customFormat="1" ht="21">
      <c r="A176" s="84" t="s">
        <v>534</v>
      </c>
      <c r="B176" s="85"/>
      <c r="C176" s="85"/>
      <c r="D176" s="85"/>
      <c r="E176" s="86"/>
      <c r="F176" s="87"/>
      <c r="G176" s="87"/>
      <c r="H176" s="88"/>
      <c r="I176" s="121"/>
      <c r="J176" s="122"/>
      <c r="K176" s="123"/>
      <c r="L176" s="122"/>
      <c r="M176" s="121"/>
      <c r="N176" s="122"/>
      <c r="O176" s="121"/>
      <c r="P176" s="122"/>
      <c r="Q176" s="87"/>
      <c r="R176" s="88"/>
      <c r="S176" s="88"/>
      <c r="T176" s="88"/>
      <c r="U176" s="88"/>
      <c r="V176" s="88"/>
    </row>
    <row r="177" spans="1:22" s="83" customFormat="1" ht="21">
      <c r="A177" s="89" t="s">
        <v>535</v>
      </c>
      <c r="B177" s="85"/>
      <c r="C177" s="85"/>
      <c r="D177" s="85"/>
      <c r="E177" s="86"/>
      <c r="F177" s="87"/>
      <c r="G177" s="87"/>
      <c r="H177" s="88"/>
      <c r="I177" s="121"/>
      <c r="J177" s="122"/>
      <c r="K177" s="123"/>
      <c r="L177" s="122"/>
      <c r="M177" s="121"/>
      <c r="N177" s="122"/>
      <c r="O177" s="121"/>
      <c r="P177" s="122"/>
      <c r="Q177" s="87"/>
      <c r="R177" s="88"/>
      <c r="S177" s="88"/>
      <c r="T177" s="88"/>
      <c r="U177" s="88"/>
      <c r="V177" s="88"/>
    </row>
    <row r="178" spans="1:22" s="83" customFormat="1" ht="21">
      <c r="A178" s="84" t="s">
        <v>536</v>
      </c>
      <c r="B178" s="85"/>
      <c r="C178" s="85"/>
      <c r="D178" s="85"/>
      <c r="E178" s="86"/>
      <c r="F178" s="87"/>
      <c r="G178" s="87"/>
      <c r="H178" s="88"/>
      <c r="I178" s="121"/>
      <c r="J178" s="122"/>
      <c r="K178" s="123"/>
      <c r="L178" s="122"/>
      <c r="M178" s="121"/>
      <c r="N178" s="122"/>
      <c r="O178" s="121"/>
      <c r="P178" s="122"/>
      <c r="Q178" s="87"/>
      <c r="R178" s="88"/>
      <c r="S178" s="88"/>
      <c r="T178" s="88"/>
      <c r="U178" s="88"/>
      <c r="V178" s="88"/>
    </row>
    <row r="179" spans="1:22" s="83" customFormat="1" ht="21">
      <c r="A179" s="84" t="s">
        <v>116</v>
      </c>
      <c r="B179" s="85"/>
      <c r="C179" s="85"/>
      <c r="D179" s="85"/>
      <c r="E179" s="86"/>
      <c r="F179" s="87"/>
      <c r="G179" s="87"/>
      <c r="H179" s="88"/>
      <c r="I179" s="121"/>
      <c r="J179" s="122"/>
      <c r="K179" s="123"/>
      <c r="L179" s="122"/>
      <c r="M179" s="121"/>
      <c r="N179" s="122"/>
      <c r="O179" s="121"/>
      <c r="P179" s="122"/>
      <c r="Q179" s="87"/>
      <c r="R179" s="88"/>
      <c r="S179" s="88"/>
      <c r="T179" s="88"/>
      <c r="U179" s="88"/>
      <c r="V179" s="88"/>
    </row>
    <row r="180" spans="1:22" s="83" customFormat="1" ht="21">
      <c r="A180" s="90"/>
      <c r="B180" s="90" t="s">
        <v>537</v>
      </c>
      <c r="C180" s="85"/>
      <c r="D180" s="85"/>
      <c r="E180" s="86"/>
      <c r="F180" s="87"/>
      <c r="G180" s="87"/>
      <c r="H180" s="88"/>
      <c r="I180" s="121"/>
      <c r="J180" s="122"/>
      <c r="K180" s="123"/>
      <c r="L180" s="122"/>
      <c r="M180" s="121"/>
      <c r="N180" s="122"/>
      <c r="O180" s="121"/>
      <c r="P180" s="122"/>
      <c r="Q180" s="87"/>
      <c r="R180" s="88"/>
      <c r="S180" s="88"/>
      <c r="T180" s="88"/>
      <c r="U180" s="88"/>
      <c r="V180" s="88"/>
    </row>
    <row r="181" spans="1:22" s="83" customFormat="1" ht="21">
      <c r="A181" s="91" t="s">
        <v>538</v>
      </c>
      <c r="B181" s="92"/>
      <c r="C181" s="93"/>
      <c r="D181" s="93"/>
      <c r="E181" s="93"/>
      <c r="F181" s="93"/>
      <c r="G181" s="93"/>
      <c r="H181" s="93"/>
      <c r="I181" s="124"/>
      <c r="J181" s="124"/>
      <c r="K181" s="124"/>
      <c r="L181" s="124"/>
      <c r="M181" s="124"/>
      <c r="N181" s="124"/>
      <c r="O181" s="124"/>
      <c r="P181" s="124"/>
      <c r="Q181" s="93"/>
      <c r="R181" s="93"/>
      <c r="S181" s="93"/>
      <c r="T181" s="93"/>
      <c r="U181" s="93"/>
      <c r="V181" s="93"/>
    </row>
    <row r="182" spans="1:22" s="83" customFormat="1" ht="21">
      <c r="A182" s="91"/>
      <c r="B182" s="91" t="s">
        <v>539</v>
      </c>
      <c r="C182" s="93"/>
      <c r="D182" s="93"/>
      <c r="E182" s="93"/>
      <c r="F182" s="93"/>
      <c r="G182" s="93"/>
      <c r="H182" s="93"/>
      <c r="I182" s="124"/>
      <c r="J182" s="124"/>
      <c r="K182" s="124"/>
      <c r="L182" s="124"/>
      <c r="M182" s="124"/>
      <c r="N182" s="124"/>
      <c r="O182" s="124"/>
      <c r="P182" s="124"/>
      <c r="Q182" s="93"/>
      <c r="R182" s="93"/>
      <c r="S182" s="93"/>
      <c r="T182" s="93"/>
      <c r="U182" s="93"/>
      <c r="V182" s="93"/>
    </row>
    <row r="183" spans="1:22" s="83" customFormat="1" ht="21">
      <c r="A183" s="91" t="s">
        <v>540</v>
      </c>
      <c r="B183" s="94"/>
      <c r="C183" s="94"/>
      <c r="D183" s="94"/>
      <c r="E183" s="94"/>
      <c r="F183" s="94"/>
      <c r="G183" s="94"/>
      <c r="H183" s="94"/>
      <c r="I183" s="125"/>
      <c r="J183" s="125"/>
      <c r="K183" s="125"/>
      <c r="L183" s="125"/>
      <c r="M183" s="125"/>
      <c r="N183" s="125"/>
      <c r="O183" s="118"/>
      <c r="P183" s="119"/>
      <c r="Q183" s="78"/>
      <c r="R183" s="79"/>
      <c r="S183" s="81"/>
      <c r="T183" s="81"/>
      <c r="U183" s="81"/>
      <c r="V183" s="82"/>
    </row>
    <row r="184" spans="1:22">
      <c r="A184" s="144"/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4"/>
      <c r="P184" s="144"/>
      <c r="Q184" s="144"/>
      <c r="R184" s="144"/>
      <c r="S184" s="144"/>
      <c r="T184" s="144"/>
      <c r="U184" s="144"/>
      <c r="V184" s="144"/>
    </row>
    <row r="185" spans="1:22" ht="23.25" customHeight="1">
      <c r="A185" s="51"/>
      <c r="I185" s="126"/>
      <c r="J185" s="127"/>
      <c r="K185" s="128"/>
      <c r="L185" s="127"/>
      <c r="M185" s="126"/>
      <c r="N185" s="127"/>
      <c r="O185" s="126"/>
      <c r="P185" s="127"/>
    </row>
    <row r="186" spans="1:22">
      <c r="I186" s="126"/>
      <c r="J186" s="127"/>
      <c r="K186" s="128"/>
      <c r="L186" s="127"/>
      <c r="M186" s="126"/>
      <c r="N186" s="127"/>
      <c r="O186" s="126"/>
      <c r="P186" s="127"/>
    </row>
  </sheetData>
  <mergeCells count="20">
    <mergeCell ref="A1:V1"/>
    <mergeCell ref="A2:V2"/>
    <mergeCell ref="A4:A6"/>
    <mergeCell ref="B4:B6"/>
    <mergeCell ref="C4:C6"/>
    <mergeCell ref="D4:D6"/>
    <mergeCell ref="E4:R4"/>
    <mergeCell ref="S4:S6"/>
    <mergeCell ref="V4:V6"/>
    <mergeCell ref="G5:H5"/>
    <mergeCell ref="A174:V174"/>
    <mergeCell ref="A184:V184"/>
    <mergeCell ref="T4:T6"/>
    <mergeCell ref="U4:U6"/>
    <mergeCell ref="I5:J5"/>
    <mergeCell ref="K5:L5"/>
    <mergeCell ref="M5:N5"/>
    <mergeCell ref="O5:P5"/>
    <mergeCell ref="Q5:R5"/>
    <mergeCell ref="G7:R7"/>
  </mergeCells>
  <dataValidations count="1">
    <dataValidation type="list" allowBlank="1" showInputMessage="1" showErrorMessage="1" sqref="U174:U183">
      <formula1>$B$5:$B$7</formula1>
    </dataValidation>
  </dataValidations>
  <printOptions horizontalCentered="1"/>
  <pageMargins left="0.196850393700787" right="0.15748031496063" top="0.48" bottom="0.35433070866141703" header="0.15748031496063" footer="0.15748031496063"/>
  <pageSetup paperSize="9" scale="43" fitToHeight="0" orientation="landscape" r:id="rId1"/>
  <headerFooter alignWithMargins="0">
    <oddHeader xml:space="preserve">&amp;Rมมส.คร.(3)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P-001(1) คณะ</vt:lpstr>
      <vt:lpstr>P-001(2) ร.พ.</vt:lpstr>
      <vt:lpstr>'P-001(1) คณะ'!Print_Area</vt:lpstr>
      <vt:lpstr>'P-001(2) ร.พ.'!Print_Area</vt:lpstr>
      <vt:lpstr>'P-001(1) คณะ'!Print_Titles</vt:lpstr>
      <vt:lpstr>'P-001(2) ร.พ.'!Print_Titles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2021-11-15T04:14:44Z</cp:lastPrinted>
  <dcterms:created xsi:type="dcterms:W3CDTF">2021-11-15T02:57:44Z</dcterms:created>
  <dcterms:modified xsi:type="dcterms:W3CDTF">2021-11-16T02:43:53Z</dcterms:modified>
</cp:coreProperties>
</file>